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605" yWindow="-405" windowWidth="9810" windowHeight="12075"/>
  </bookViews>
  <sheets>
    <sheet name="Feuil2" sheetId="3" r:id="rId1"/>
  </sheets>
  <definedNames>
    <definedName name="_xlnm.Print_Area" localSheetId="0">Feuil2!$B$1:$V$151</definedName>
  </definedNames>
  <calcPr calcId="145621"/>
</workbook>
</file>

<file path=xl/calcChain.xml><?xml version="1.0" encoding="utf-8"?>
<calcChain xmlns="http://schemas.openxmlformats.org/spreadsheetml/2006/main">
  <c r="T78" i="3" l="1"/>
  <c r="T77" i="3"/>
  <c r="T84" i="3"/>
  <c r="T69" i="3"/>
  <c r="T15" i="3" l="1"/>
  <c r="T102" i="3" l="1"/>
  <c r="O119" i="3"/>
  <c r="T50" i="3"/>
  <c r="R50" i="3"/>
  <c r="T48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1" i="3"/>
  <c r="T100" i="3"/>
  <c r="T99" i="3"/>
  <c r="T97" i="3"/>
  <c r="T96" i="3"/>
  <c r="T95" i="3"/>
  <c r="T94" i="3"/>
  <c r="T93" i="3"/>
  <c r="T92" i="3"/>
  <c r="T91" i="3"/>
  <c r="T90" i="3"/>
  <c r="T89" i="3"/>
  <c r="T88" i="3"/>
  <c r="T87" i="3"/>
  <c r="T85" i="3"/>
  <c r="T83" i="3"/>
  <c r="T82" i="3"/>
  <c r="T81" i="3"/>
  <c r="T80" i="3"/>
  <c r="T79" i="3"/>
  <c r="T76" i="3"/>
  <c r="T75" i="3"/>
  <c r="T70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41" i="3"/>
  <c r="T42" i="3"/>
  <c r="T43" i="3"/>
  <c r="T44" i="3"/>
  <c r="T45" i="3"/>
  <c r="T46" i="3"/>
  <c r="T47" i="3"/>
  <c r="R68" i="3"/>
  <c r="R60" i="3"/>
  <c r="R61" i="3"/>
  <c r="R62" i="3"/>
  <c r="R63" i="3"/>
  <c r="R42" i="3"/>
  <c r="R53" i="3"/>
  <c r="T49" i="3"/>
  <c r="T40" i="3"/>
  <c r="T36" i="3"/>
  <c r="T37" i="3"/>
  <c r="T34" i="3"/>
  <c r="T35" i="3"/>
  <c r="T32" i="3"/>
  <c r="T33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R70" i="3"/>
  <c r="R67" i="3"/>
  <c r="R66" i="3"/>
  <c r="R65" i="3"/>
  <c r="R64" i="3"/>
  <c r="R59" i="3"/>
  <c r="R58" i="3"/>
  <c r="R57" i="3"/>
  <c r="R56" i="3"/>
  <c r="R55" i="3"/>
  <c r="R54" i="3"/>
  <c r="R52" i="3"/>
  <c r="R51" i="3"/>
  <c r="R47" i="3"/>
  <c r="R46" i="3"/>
  <c r="R45" i="3"/>
  <c r="R44" i="3"/>
  <c r="R43" i="3"/>
  <c r="R41" i="3"/>
  <c r="R40" i="3"/>
  <c r="R36" i="3"/>
  <c r="R37" i="3"/>
  <c r="R34" i="3"/>
  <c r="R35" i="3"/>
  <c r="R32" i="3"/>
  <c r="R33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O121" i="3"/>
  <c r="O120" i="3"/>
  <c r="O118" i="3"/>
  <c r="O117" i="3"/>
  <c r="O122" i="3" l="1"/>
  <c r="R121" i="3"/>
  <c r="R119" i="3"/>
  <c r="R120" i="3"/>
  <c r="R118" i="3"/>
  <c r="R117" i="3"/>
  <c r="R122" i="3" l="1"/>
</calcChain>
</file>

<file path=xl/comments1.xml><?xml version="1.0" encoding="utf-8"?>
<comments xmlns="http://schemas.openxmlformats.org/spreadsheetml/2006/main">
  <authors>
    <author>Thierry REIMERINGER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Arial"/>
            <family val="2"/>
          </rPr>
          <t xml:space="preserve">EN : </t>
        </r>
        <r>
          <rPr>
            <sz val="16"/>
            <color indexed="81"/>
            <rFont val="Arial"/>
            <family val="2"/>
          </rPr>
          <t>Thanks to tick  if carton box is needed (not available for Truck range and for E2 battery type</t>
        </r>
        <r>
          <rPr>
            <b/>
            <sz val="16"/>
            <color indexed="81"/>
            <rFont val="Arial"/>
            <family val="2"/>
          </rPr>
          <t xml:space="preserve">)
FR : </t>
        </r>
        <r>
          <rPr>
            <sz val="16"/>
            <color indexed="81"/>
            <rFont val="Arial"/>
            <family val="2"/>
          </rPr>
          <t>Merci de cocher la case si vous désirez des emballages cartons (non disponible pour la gamme truck ainsi que pour les batteries de type E2)</t>
        </r>
      </text>
    </comment>
  </commentList>
</comments>
</file>

<file path=xl/sharedStrings.xml><?xml version="1.0" encoding="utf-8"?>
<sst xmlns="http://schemas.openxmlformats.org/spreadsheetml/2006/main" count="571" uniqueCount="211">
  <si>
    <t>ORDER SUMMARY</t>
  </si>
  <si>
    <t>Grand Total</t>
  </si>
  <si>
    <t>L6</t>
  </si>
  <si>
    <t>L5</t>
  </si>
  <si>
    <t>L3</t>
  </si>
  <si>
    <t>L2</t>
  </si>
  <si>
    <t>LB3</t>
  </si>
  <si>
    <t>LB4</t>
  </si>
  <si>
    <t>B19</t>
  </si>
  <si>
    <t>B24</t>
  </si>
  <si>
    <t>D23</t>
  </si>
  <si>
    <t>D26</t>
  </si>
  <si>
    <t>D31</t>
  </si>
  <si>
    <t>E41</t>
  </si>
  <si>
    <t>F51</t>
  </si>
  <si>
    <t>G51</t>
  </si>
  <si>
    <t>H52</t>
  </si>
  <si>
    <t>L0</t>
  </si>
  <si>
    <t>LB1</t>
  </si>
  <si>
    <t>L1</t>
  </si>
  <si>
    <t>LB2</t>
  </si>
  <si>
    <t>E2</t>
  </si>
  <si>
    <t>LB5</t>
  </si>
  <si>
    <t>MAC110</t>
  </si>
  <si>
    <t>Group
size</t>
  </si>
  <si>
    <t>L</t>
  </si>
  <si>
    <t>W</t>
  </si>
  <si>
    <t>TH</t>
  </si>
  <si>
    <t>LAYOUT</t>
  </si>
  <si>
    <t>POLE</t>
  </si>
  <si>
    <t>HD</t>
  </si>
  <si>
    <t>B13</t>
  </si>
  <si>
    <t>B00</t>
  </si>
  <si>
    <t>B01</t>
  </si>
  <si>
    <t>B03</t>
  </si>
  <si>
    <t>Typ A</t>
  </si>
  <si>
    <t>Maint.  Free</t>
  </si>
  <si>
    <t>Battery WEIGHT (Kg)</t>
  </si>
  <si>
    <t>Weight (Kg)</t>
  </si>
  <si>
    <t>REMARKS</t>
  </si>
  <si>
    <t>GB28</t>
  </si>
  <si>
    <t>Total Order  (Qty)</t>
  </si>
  <si>
    <t>Total weight excl. Packaging (Kg)</t>
  </si>
  <si>
    <t>SUBTOTAL</t>
  </si>
  <si>
    <t>Quantity</t>
  </si>
  <si>
    <t>C20 Ah</t>
  </si>
  <si>
    <t>CCA (EN)</t>
  </si>
  <si>
    <t>Country of origine</t>
  </si>
  <si>
    <t xml:space="preserve">Carton box  </t>
  </si>
  <si>
    <t>-</t>
  </si>
  <si>
    <t xml:space="preserve">Carton Box </t>
  </si>
  <si>
    <t>///</t>
  </si>
  <si>
    <t>Total weight  (Kg)</t>
  </si>
  <si>
    <t xml:space="preserve">Carton weight  (Kg)     For info </t>
  </si>
  <si>
    <t>MAC 120</t>
  </si>
  <si>
    <t>MAC140</t>
  </si>
  <si>
    <t>MAC154</t>
  </si>
  <si>
    <t>LOT7</t>
  </si>
  <si>
    <t>WOR 7</t>
  </si>
  <si>
    <t>TYP B</t>
  </si>
  <si>
    <t>12C135</t>
  </si>
  <si>
    <t>B11</t>
  </si>
  <si>
    <r>
      <t>CCA (SAE)</t>
    </r>
    <r>
      <rPr>
        <sz val="11"/>
        <color theme="1"/>
        <rFont val="Arial"/>
        <family val="2"/>
      </rPr>
      <t xml:space="preserve"> (indicative)</t>
    </r>
  </si>
  <si>
    <t>MARSHALL EN:</t>
  </si>
  <si>
    <t>MARSHALL JIS:</t>
  </si>
  <si>
    <t>MARSHALL Commercial JIS:</t>
  </si>
  <si>
    <t>MARSHALL Commercial EN:</t>
  </si>
  <si>
    <t xml:space="preserve">MP 40B19R </t>
  </si>
  <si>
    <t>MP 40B19L</t>
  </si>
  <si>
    <t>MP 40B19FL</t>
  </si>
  <si>
    <t>MP 50B24R</t>
  </si>
  <si>
    <t>MP 50B24L</t>
  </si>
  <si>
    <t>MP 50B24RS</t>
  </si>
  <si>
    <t>MP 50B24LS</t>
  </si>
  <si>
    <t>MP 55D23R</t>
  </si>
  <si>
    <t>MP 55D23L</t>
  </si>
  <si>
    <t>MP 75D23R</t>
  </si>
  <si>
    <t>MP 75D23L</t>
  </si>
  <si>
    <t>MP 48D26R</t>
  </si>
  <si>
    <t>MP 48D26L</t>
  </si>
  <si>
    <t>MP 55D26R</t>
  </si>
  <si>
    <t>MP 55D26L</t>
  </si>
  <si>
    <t>MP 80D26R</t>
  </si>
  <si>
    <t>MP 80D26L</t>
  </si>
  <si>
    <t>MP 65D31R</t>
  </si>
  <si>
    <t>MP 65D31L</t>
  </si>
  <si>
    <t>MP 95D31R</t>
  </si>
  <si>
    <t>MP 95D31L</t>
  </si>
  <si>
    <t>MP 105D31R</t>
  </si>
  <si>
    <t>MP 105D31L</t>
  </si>
  <si>
    <t>MP 54240</t>
  </si>
  <si>
    <t>MP 53653</t>
  </si>
  <si>
    <t>MP 54316</t>
  </si>
  <si>
    <t>MP 53621</t>
  </si>
  <si>
    <t xml:space="preserve">MP 54459 </t>
  </si>
  <si>
    <t>MP 54464</t>
  </si>
  <si>
    <t>MP 55054</t>
  </si>
  <si>
    <t>MP 54577</t>
  </si>
  <si>
    <t>MP 54579</t>
  </si>
  <si>
    <t>MP 55040</t>
  </si>
  <si>
    <t>MP 55422</t>
  </si>
  <si>
    <t>MP 55530</t>
  </si>
  <si>
    <t xml:space="preserve">MP 55559 </t>
  </si>
  <si>
    <t>MP 55565</t>
  </si>
  <si>
    <t>MP 56219</t>
  </si>
  <si>
    <t>MP 56221</t>
  </si>
  <si>
    <t>MP 56318</t>
  </si>
  <si>
    <t>MP 57113</t>
  </si>
  <si>
    <t>MP 56618</t>
  </si>
  <si>
    <t>MP 56638</t>
  </si>
  <si>
    <t>MP 57012</t>
  </si>
  <si>
    <t>MP 57412</t>
  </si>
  <si>
    <t>MP 57413</t>
  </si>
  <si>
    <t>MP 58039</t>
  </si>
  <si>
    <t>MP 58515</t>
  </si>
  <si>
    <t>MP 58815</t>
  </si>
  <si>
    <t>MP 58838</t>
  </si>
  <si>
    <t xml:space="preserve">MP 60044 </t>
  </si>
  <si>
    <t>MP 61042</t>
  </si>
  <si>
    <t xml:space="preserve">F51R (MF) </t>
  </si>
  <si>
    <t>MP 135F51RMF</t>
  </si>
  <si>
    <t>G51R (MF)</t>
  </si>
  <si>
    <t>MP 160G51RMF</t>
  </si>
  <si>
    <t>H52R (MF)</t>
  </si>
  <si>
    <t>MP 210H52RMF</t>
  </si>
  <si>
    <t>MP 95E41R</t>
  </si>
  <si>
    <t>MP 95E41L</t>
  </si>
  <si>
    <t>Typ A ( MF)</t>
  </si>
  <si>
    <t>MP 64035AMF</t>
  </si>
  <si>
    <t>Typ B ( MF)</t>
  </si>
  <si>
    <t>MP 67043BMF</t>
  </si>
  <si>
    <t>Typ C ( MF)</t>
  </si>
  <si>
    <t>MP 72512CMF</t>
  </si>
  <si>
    <t>MP 62045A</t>
  </si>
  <si>
    <t>MP 64035A</t>
  </si>
  <si>
    <t>Typ B</t>
  </si>
  <si>
    <t>MP 65513B</t>
  </si>
  <si>
    <t>MP 67043B</t>
  </si>
  <si>
    <t>MP 68032B</t>
  </si>
  <si>
    <t>Typ C</t>
  </si>
  <si>
    <t>MP 70038C</t>
  </si>
  <si>
    <t>GR31 (MF)</t>
  </si>
  <si>
    <t>MP G31-1251</t>
  </si>
  <si>
    <t>MP G31-1250</t>
  </si>
  <si>
    <t>MP G31-LFS</t>
  </si>
  <si>
    <t>MP GB28MF</t>
  </si>
  <si>
    <t>MP MAC110</t>
  </si>
  <si>
    <t>MP MAC135</t>
  </si>
  <si>
    <t>MP MAC120</t>
  </si>
  <si>
    <t>MP MAC143</t>
  </si>
  <si>
    <t>MP MAC155</t>
  </si>
  <si>
    <t>MP LOT-7L</t>
  </si>
  <si>
    <t>MP LOT-7R</t>
  </si>
  <si>
    <t>MP WOR-7L</t>
  </si>
  <si>
    <t>MP WOR-7R</t>
  </si>
  <si>
    <t>MP 170G51R</t>
  </si>
  <si>
    <t>MP D12C135</t>
  </si>
  <si>
    <t>NA</t>
  </si>
  <si>
    <t>MARSHALL others:</t>
  </si>
  <si>
    <t>MP G31-LFSM</t>
  </si>
  <si>
    <t>SPAIN</t>
  </si>
  <si>
    <t>GERMANY</t>
  </si>
  <si>
    <t>CZECH</t>
  </si>
  <si>
    <t>x</t>
  </si>
  <si>
    <t>CAPS</t>
  </si>
  <si>
    <t>VENTED CAPS MF BATTERY</t>
  </si>
  <si>
    <t>Company / Firma :</t>
  </si>
  <si>
    <t>Country / Staat :</t>
  </si>
  <si>
    <t>Account /Rechenschaft :</t>
  </si>
  <si>
    <t>Your order ref. / Ihre Ref. :</t>
  </si>
  <si>
    <t>Order Date / Auftragsdatum :</t>
  </si>
  <si>
    <t>Contact / Gesprächspartner :</t>
  </si>
  <si>
    <t>If YES, put a cross in this cell --&gt; 
Wenn JA, setzen Sie ein Kreuz ---&gt;</t>
  </si>
  <si>
    <t>If NO, put a cross in this cell --&gt; 
Wenn nein, stelle ein Kreuz ---&gt;</t>
  </si>
  <si>
    <t>BCI Group Size</t>
  </si>
  <si>
    <t>ETN</t>
  </si>
  <si>
    <t xml:space="preserve"> 51R</t>
  </si>
  <si>
    <t xml:space="preserve"> 24R</t>
  </si>
  <si>
    <t xml:space="preserve"> 27R</t>
  </si>
  <si>
    <t xml:space="preserve">  26R</t>
  </si>
  <si>
    <t xml:space="preserve">  47R</t>
  </si>
  <si>
    <t xml:space="preserve">  48R</t>
  </si>
  <si>
    <t xml:space="preserve">  94 / 49</t>
  </si>
  <si>
    <t>MARSHALL MAGNUM PRO -  ORDER FORM / Bestellformular    (1/2)</t>
  </si>
  <si>
    <t>MARSHALL MAGNUM PRO -  ORDER FORM / Bestellformular    (2/2)</t>
  </si>
  <si>
    <t>SMF</t>
  </si>
  <si>
    <t>MAGNUM PRO COMMERCIAL (JIS)</t>
  </si>
  <si>
    <t>MAGNUM PRO COMMERCIAL (EN)</t>
  </si>
  <si>
    <t>MAGNUM PRO  OTHERS</t>
  </si>
  <si>
    <t>TECHNICAL INFORMATION</t>
  </si>
  <si>
    <t>MAGNUM-PRO  (JIS) - FOR ASIAN VEHICLES</t>
  </si>
  <si>
    <t>MAGNUM PRO (EN) - FOR EUROPEAN VEHICLES</t>
  </si>
  <si>
    <t xml:space="preserve">1. For any other request, or specific need, please feel free to contact us
</t>
  </si>
  <si>
    <t>2. Maximum Weight Per Container = 26000 Kg</t>
  </si>
  <si>
    <t>1. Carton Packaging Incures Extra Charges</t>
  </si>
  <si>
    <t>1000(MCA)</t>
  </si>
  <si>
    <t>4D</t>
  </si>
  <si>
    <t>8D</t>
  </si>
  <si>
    <t>100B</t>
  </si>
  <si>
    <t>MP 135F51R</t>
  </si>
  <si>
    <t>MP 160G51R</t>
  </si>
  <si>
    <t>MP 210H52R</t>
  </si>
  <si>
    <t>SEALED MF TRUCK BATTERY</t>
  </si>
  <si>
    <t>PART NUMBER</t>
  </si>
  <si>
    <t>MP 68032BMF</t>
  </si>
  <si>
    <t>MP 72018C</t>
  </si>
  <si>
    <t>MP 175G51R</t>
  </si>
  <si>
    <t>G51L (MF)</t>
  </si>
  <si>
    <t>MP 170G51LMF</t>
  </si>
  <si>
    <t>MP 180G51LMF</t>
  </si>
  <si>
    <t>3. Please enter your order details in Green Shaded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</si>
</sst>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00\ 000"/>
  </numFmts>
  <fonts count="2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26"/>
      <color theme="0"/>
      <name val="Arial"/>
      <family val="2"/>
    </font>
    <font>
      <sz val="16"/>
      <color theme="1"/>
      <name val="Arial"/>
      <family val="2"/>
    </font>
    <font>
      <sz val="22"/>
      <color rgb="FFFF0000"/>
      <name val="Arial"/>
      <family val="2"/>
    </font>
    <font>
      <b/>
      <sz val="20"/>
      <color rgb="FFFF0000"/>
      <name val="Arial"/>
      <family val="2"/>
    </font>
    <font>
      <sz val="26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sz val="24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b/>
      <sz val="16"/>
      <color indexed="81"/>
      <name val="Arial"/>
      <family val="2"/>
    </font>
    <font>
      <sz val="16"/>
      <color indexed="8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6"/>
      <color rgb="FFB62F0A"/>
      <name val="Arial"/>
      <family val="2"/>
    </font>
    <font>
      <sz val="2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2" fillId="2" borderId="0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11" xfId="0" applyBorder="1" applyProtection="1"/>
    <xf numFmtId="2" fontId="0" fillId="0" borderId="11" xfId="0" applyNumberFormat="1" applyBorder="1" applyProtection="1"/>
    <xf numFmtId="2" fontId="0" fillId="0" borderId="5" xfId="0" applyNumberFormat="1" applyBorder="1" applyProtection="1"/>
    <xf numFmtId="0" fontId="7" fillId="0" borderId="0" xfId="0" applyFont="1" applyBorder="1" applyProtection="1"/>
    <xf numFmtId="2" fontId="7" fillId="0" borderId="0" xfId="0" applyNumberFormat="1" applyFont="1" applyBorder="1" applyProtection="1"/>
    <xf numFmtId="2" fontId="7" fillId="0" borderId="15" xfId="0" applyNumberFormat="1" applyFont="1" applyBorder="1" applyProtection="1"/>
    <xf numFmtId="0" fontId="7" fillId="0" borderId="0" xfId="0" applyFont="1" applyProtection="1"/>
    <xf numFmtId="0" fontId="0" fillId="0" borderId="0" xfId="0" applyBorder="1" applyProtection="1"/>
    <xf numFmtId="2" fontId="0" fillId="0" borderId="0" xfId="0" applyNumberFormat="1" applyBorder="1" applyProtection="1"/>
    <xf numFmtId="2" fontId="0" fillId="0" borderId="15" xfId="0" applyNumberFormat="1" applyBorder="1" applyProtection="1"/>
    <xf numFmtId="0" fontId="0" fillId="0" borderId="13" xfId="0" applyBorder="1" applyProtection="1"/>
    <xf numFmtId="2" fontId="0" fillId="0" borderId="13" xfId="0" applyNumberFormat="1" applyBorder="1" applyProtection="1"/>
    <xf numFmtId="2" fontId="0" fillId="0" borderId="4" xfId="0" applyNumberFormat="1" applyBorder="1" applyProtection="1"/>
    <xf numFmtId="0" fontId="19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8" fillId="0" borderId="0" xfId="0" applyFont="1" applyProtection="1"/>
    <xf numFmtId="0" fontId="17" fillId="7" borderId="1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horizontal="center" vertical="center"/>
    </xf>
    <xf numFmtId="2" fontId="5" fillId="0" borderId="13" xfId="0" applyNumberFormat="1" applyFont="1" applyBorder="1" applyAlignment="1" applyProtection="1">
      <alignment horizontal="center"/>
    </xf>
    <xf numFmtId="2" fontId="5" fillId="0" borderId="4" xfId="0" applyNumberFormat="1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center" vertical="center"/>
    </xf>
    <xf numFmtId="2" fontId="5" fillId="0" borderId="11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center"/>
    </xf>
    <xf numFmtId="2" fontId="5" fillId="0" borderId="0" xfId="0" applyNumberFormat="1" applyFont="1" applyBorder="1" applyAlignment="1" applyProtection="1">
      <alignment horizontal="center"/>
    </xf>
    <xf numFmtId="2" fontId="5" fillId="0" borderId="15" xfId="0" applyNumberFormat="1" applyFont="1" applyBorder="1" applyAlignment="1" applyProtection="1">
      <alignment horizontal="center"/>
    </xf>
    <xf numFmtId="2" fontId="0" fillId="0" borderId="0" xfId="0" applyNumberFormat="1" applyProtection="1"/>
    <xf numFmtId="164" fontId="8" fillId="0" borderId="0" xfId="0" applyNumberFormat="1" applyFont="1" applyProtection="1"/>
    <xf numFmtId="0" fontId="3" fillId="3" borderId="1" xfId="0" applyNumberFormat="1" applyFont="1" applyFill="1" applyBorder="1" applyAlignment="1" applyProtection="1">
      <alignment horizontal="center" vertical="center"/>
    </xf>
    <xf numFmtId="0" fontId="17" fillId="8" borderId="1" xfId="0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2" fontId="5" fillId="0" borderId="24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left" vertical="center"/>
    </xf>
    <xf numFmtId="2" fontId="5" fillId="0" borderId="26" xfId="0" applyNumberFormat="1" applyFont="1" applyBorder="1" applyAlignment="1" applyProtection="1">
      <alignment horizontal="center"/>
    </xf>
    <xf numFmtId="0" fontId="0" fillId="0" borderId="19" xfId="0" applyBorder="1" applyProtection="1"/>
    <xf numFmtId="0" fontId="8" fillId="0" borderId="20" xfId="0" applyFont="1" applyBorder="1" applyProtection="1"/>
    <xf numFmtId="0" fontId="8" fillId="0" borderId="22" xfId="0" applyFont="1" applyBorder="1" applyProtection="1"/>
    <xf numFmtId="0" fontId="0" fillId="0" borderId="22" xfId="0" applyBorder="1" applyProtection="1"/>
    <xf numFmtId="2" fontId="5" fillId="0" borderId="27" xfId="0" applyNumberFormat="1" applyFont="1" applyBorder="1" applyAlignment="1" applyProtection="1">
      <alignment horizontal="center"/>
    </xf>
    <xf numFmtId="0" fontId="0" fillId="0" borderId="24" xfId="0" applyBorder="1" applyProtection="1"/>
    <xf numFmtId="0" fontId="0" fillId="0" borderId="25" xfId="0" applyBorder="1" applyProtection="1"/>
    <xf numFmtId="0" fontId="0" fillId="0" borderId="20" xfId="0" applyBorder="1" applyProtection="1"/>
    <xf numFmtId="0" fontId="5" fillId="0" borderId="21" xfId="0" applyFont="1" applyBorder="1" applyAlignment="1" applyProtection="1">
      <alignment horizontal="left" vertical="center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2" fontId="24" fillId="6" borderId="3" xfId="0" applyNumberFormat="1" applyFont="1" applyFill="1" applyBorder="1" applyAlignment="1" applyProtection="1">
      <alignment horizontal="center" vertical="center" wrapText="1"/>
    </xf>
    <xf numFmtId="2" fontId="24" fillId="6" borderId="2" xfId="0" applyNumberFormat="1" applyFont="1" applyFill="1" applyBorder="1" applyAlignment="1" applyProtection="1">
      <alignment horizontal="center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2" fontId="12" fillId="6" borderId="2" xfId="0" applyNumberFormat="1" applyFont="1" applyFill="1" applyBorder="1" applyAlignment="1" applyProtection="1">
      <alignment horizontal="center" vertical="center" wrapText="1"/>
    </xf>
    <xf numFmtId="0" fontId="27" fillId="9" borderId="8" xfId="0" applyFont="1" applyFill="1" applyBorder="1" applyAlignment="1" applyProtection="1">
      <alignment horizontal="center" vertical="center" wrapText="1"/>
    </xf>
    <xf numFmtId="0" fontId="27" fillId="9" borderId="7" xfId="0" applyFont="1" applyFill="1" applyBorder="1" applyAlignment="1" applyProtection="1">
      <alignment horizontal="center" vertical="center" wrapText="1"/>
    </xf>
    <xf numFmtId="0" fontId="27" fillId="9" borderId="6" xfId="0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 textRotation="90" wrapText="1"/>
    </xf>
    <xf numFmtId="0" fontId="12" fillId="6" borderId="2" xfId="0" applyFont="1" applyFill="1" applyBorder="1" applyAlignment="1" applyProtection="1">
      <alignment horizontal="center" vertical="center" textRotation="90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/>
    </xf>
    <xf numFmtId="0" fontId="18" fillId="8" borderId="8" xfId="0" applyFont="1" applyFill="1" applyBorder="1" applyAlignment="1" applyProtection="1">
      <alignment horizontal="center" vertical="center"/>
    </xf>
    <xf numFmtId="0" fontId="18" fillId="8" borderId="6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27" fillId="9" borderId="10" xfId="0" applyFont="1" applyFill="1" applyBorder="1" applyAlignment="1" applyProtection="1">
      <alignment horizontal="center" vertical="center" wrapText="1"/>
    </xf>
    <xf numFmtId="0" fontId="27" fillId="9" borderId="11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wrapText="1"/>
    </xf>
    <xf numFmtId="0" fontId="6" fillId="4" borderId="6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15" fillId="2" borderId="8" xfId="0" applyFont="1" applyFill="1" applyBorder="1" applyAlignment="1" applyProtection="1">
      <alignment horizontal="left" vertical="center"/>
    </xf>
    <xf numFmtId="0" fontId="15" fillId="2" borderId="7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3" fontId="14" fillId="0" borderId="6" xfId="0" applyNumberFormat="1" applyFont="1" applyBorder="1" applyAlignment="1" applyProtection="1">
      <alignment horizontal="center"/>
    </xf>
    <xf numFmtId="3" fontId="14" fillId="0" borderId="1" xfId="0" applyNumberFormat="1" applyFont="1" applyBorder="1" applyAlignment="1" applyProtection="1">
      <alignment horizontal="center"/>
    </xf>
    <xf numFmtId="4" fontId="14" fillId="0" borderId="8" xfId="0" applyNumberFormat="1" applyFont="1" applyBorder="1" applyAlignment="1" applyProtection="1">
      <alignment horizontal="center"/>
    </xf>
    <xf numFmtId="4" fontId="14" fillId="0" borderId="7" xfId="0" applyNumberFormat="1" applyFont="1" applyBorder="1" applyAlignment="1" applyProtection="1">
      <alignment horizontal="center"/>
    </xf>
    <xf numFmtId="4" fontId="14" fillId="0" borderId="6" xfId="0" applyNumberFormat="1" applyFont="1" applyBorder="1" applyAlignment="1" applyProtection="1">
      <alignment horizontal="center"/>
    </xf>
    <xf numFmtId="3" fontId="9" fillId="0" borderId="6" xfId="0" applyNumberFormat="1" applyFont="1" applyBorder="1" applyAlignment="1" applyProtection="1">
      <alignment horizontal="center"/>
    </xf>
    <xf numFmtId="3" fontId="9" fillId="0" borderId="1" xfId="0" applyNumberFormat="1" applyFont="1" applyBorder="1" applyAlignment="1" applyProtection="1">
      <alignment horizontal="center"/>
    </xf>
    <xf numFmtId="2" fontId="12" fillId="6" borderId="3" xfId="0" applyNumberFormat="1" applyFont="1" applyFill="1" applyBorder="1" applyAlignment="1" applyProtection="1">
      <alignment horizontal="center" vertical="center" textRotation="90" wrapText="1"/>
    </xf>
    <xf numFmtId="2" fontId="12" fillId="6" borderId="2" xfId="0" applyNumberFormat="1" applyFont="1" applyFill="1" applyBorder="1" applyAlignment="1" applyProtection="1">
      <alignment horizontal="center" vertical="center" textRotation="90" wrapText="1"/>
    </xf>
    <xf numFmtId="2" fontId="9" fillId="4" borderId="8" xfId="0" applyNumberFormat="1" applyFont="1" applyFill="1" applyBorder="1" applyAlignment="1" applyProtection="1">
      <alignment horizontal="center"/>
    </xf>
    <xf numFmtId="2" fontId="9" fillId="4" borderId="7" xfId="0" applyNumberFormat="1" applyFont="1" applyFill="1" applyBorder="1" applyAlignment="1" applyProtection="1">
      <alignment horizontal="center"/>
    </xf>
    <xf numFmtId="2" fontId="9" fillId="4" borderId="6" xfId="0" applyNumberFormat="1" applyFont="1" applyFill="1" applyBorder="1" applyAlignment="1" applyProtection="1">
      <alignment horizontal="center"/>
    </xf>
    <xf numFmtId="4" fontId="9" fillId="0" borderId="8" xfId="0" applyNumberFormat="1" applyFont="1" applyBorder="1" applyAlignment="1" applyProtection="1">
      <alignment horizontal="center"/>
    </xf>
    <xf numFmtId="4" fontId="9" fillId="0" borderId="7" xfId="0" applyNumberFormat="1" applyFont="1" applyBorder="1" applyAlignment="1" applyProtection="1">
      <alignment horizontal="center"/>
    </xf>
    <xf numFmtId="4" fontId="9" fillId="0" borderId="6" xfId="0" applyNumberFormat="1" applyFont="1" applyBorder="1" applyAlignment="1" applyProtection="1">
      <alignment horizontal="center"/>
    </xf>
    <xf numFmtId="0" fontId="10" fillId="4" borderId="6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right" wrapText="1"/>
    </xf>
    <xf numFmtId="0" fontId="20" fillId="0" borderId="7" xfId="0" applyFont="1" applyBorder="1" applyAlignment="1" applyProtection="1">
      <alignment horizontal="right" wrapText="1"/>
    </xf>
    <xf numFmtId="0" fontId="20" fillId="0" borderId="30" xfId="0" applyFont="1" applyBorder="1" applyAlignment="1" applyProtection="1">
      <alignment horizontal="right" wrapText="1"/>
    </xf>
    <xf numFmtId="0" fontId="20" fillId="0" borderId="31" xfId="0" applyFont="1" applyBorder="1" applyAlignment="1" applyProtection="1">
      <alignment horizontal="right" wrapText="1"/>
    </xf>
    <xf numFmtId="0" fontId="3" fillId="0" borderId="0" xfId="0" applyFont="1" applyProtection="1"/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14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center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2" fontId="16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4" fillId="8" borderId="1" xfId="0" applyNumberFormat="1" applyFont="1" applyFill="1" applyBorder="1" applyAlignment="1" applyProtection="1">
      <alignment horizontal="center"/>
    </xf>
    <xf numFmtId="3" fontId="3" fillId="8" borderId="1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2" fontId="3" fillId="8" borderId="1" xfId="0" applyNumberFormat="1" applyFont="1" applyFill="1" applyBorder="1" applyAlignment="1" applyProtection="1">
      <alignment horizontal="center" vertical="center"/>
    </xf>
    <xf numFmtId="2" fontId="16" fillId="8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26" fillId="8" borderId="1" xfId="0" applyFont="1" applyFill="1" applyBorder="1" applyAlignment="1" applyProtection="1">
      <alignment horizontal="center"/>
    </xf>
    <xf numFmtId="0" fontId="26" fillId="8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left" vertical="top"/>
    </xf>
    <xf numFmtId="0" fontId="28" fillId="0" borderId="11" xfId="0" applyFont="1" applyBorder="1" applyAlignment="1" applyProtection="1">
      <alignment horizontal="left" vertical="top"/>
    </xf>
    <xf numFmtId="0" fontId="28" fillId="0" borderId="5" xfId="0" applyFont="1" applyBorder="1" applyAlignment="1" applyProtection="1">
      <alignment horizontal="left" vertical="top"/>
    </xf>
    <xf numFmtId="0" fontId="13" fillId="0" borderId="14" xfId="0" applyFont="1" applyBorder="1" applyAlignment="1" applyProtection="1">
      <alignment vertical="top"/>
    </xf>
    <xf numFmtId="0" fontId="13" fillId="0" borderId="0" xfId="0" applyFont="1" applyBorder="1" applyAlignment="1" applyProtection="1">
      <alignment vertical="top"/>
    </xf>
    <xf numFmtId="0" fontId="13" fillId="0" borderId="15" xfId="0" applyFont="1" applyBorder="1" applyAlignment="1" applyProtection="1">
      <alignment vertical="top"/>
    </xf>
    <xf numFmtId="0" fontId="13" fillId="0" borderId="14" xfId="0" applyFont="1" applyBorder="1" applyAlignment="1" applyProtection="1">
      <alignment vertical="top" wrapText="1"/>
    </xf>
    <xf numFmtId="0" fontId="13" fillId="0" borderId="0" xfId="0" applyFont="1" applyBorder="1" applyAlignment="1" applyProtection="1">
      <alignment vertical="top" wrapText="1"/>
    </xf>
    <xf numFmtId="0" fontId="13" fillId="0" borderId="15" xfId="0" applyFont="1" applyBorder="1" applyAlignment="1" applyProtection="1">
      <alignment vertical="top" wrapText="1"/>
    </xf>
    <xf numFmtId="0" fontId="13" fillId="0" borderId="12" xfId="0" applyFont="1" applyBorder="1" applyAlignment="1" applyProtection="1">
      <alignment vertical="top" wrapText="1"/>
    </xf>
    <xf numFmtId="0" fontId="13" fillId="0" borderId="13" xfId="0" applyFont="1" applyBorder="1" applyAlignment="1" applyProtection="1">
      <alignment vertical="top" wrapText="1"/>
    </xf>
    <xf numFmtId="0" fontId="13" fillId="0" borderId="4" xfId="0" applyFont="1" applyBorder="1" applyAlignment="1" applyProtection="1">
      <alignment vertical="top" wrapText="1"/>
    </xf>
    <xf numFmtId="0" fontId="16" fillId="10" borderId="1" xfId="0" applyNumberFormat="1" applyFont="1" applyFill="1" applyBorder="1" applyAlignment="1" applyProtection="1">
      <alignment horizontal="center" vertical="center"/>
      <protection locked="0"/>
    </xf>
    <xf numFmtId="0" fontId="18" fillId="10" borderId="16" xfId="0" applyFont="1" applyFill="1" applyBorder="1" applyAlignment="1" applyProtection="1">
      <alignment horizontal="center" vertical="center" wrapText="1"/>
      <protection locked="0"/>
    </xf>
    <xf numFmtId="0" fontId="7" fillId="10" borderId="17" xfId="0" applyFont="1" applyFill="1" applyBorder="1" applyAlignment="1" applyProtection="1">
      <protection locked="0"/>
    </xf>
    <xf numFmtId="0" fontId="7" fillId="10" borderId="28" xfId="0" applyFont="1" applyFill="1" applyBorder="1" applyAlignment="1" applyProtection="1">
      <protection locked="0"/>
    </xf>
    <xf numFmtId="0" fontId="7" fillId="10" borderId="29" xfId="0" applyFont="1" applyFill="1" applyBorder="1" applyAlignment="1" applyProtection="1">
      <protection locked="0"/>
    </xf>
  </cellXfs>
  <cellStyles count="2">
    <cellStyle name="Normal" xfId="0" builtinId="0"/>
    <cellStyle name="Standard 2" xfId="1"/>
  </cellStyles>
  <dxfs count="0"/>
  <tableStyles count="0" defaultTableStyle="TableStyleMedium9" defaultPivotStyle="PivotStyleLight16"/>
  <colors>
    <mruColors>
      <color rgb="FFB62F0A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</xdr:colOff>
      <xdr:row>125</xdr:row>
      <xdr:rowOff>15874</xdr:rowOff>
    </xdr:from>
    <xdr:to>
      <xdr:col>16</xdr:col>
      <xdr:colOff>45544</xdr:colOff>
      <xdr:row>150</xdr:row>
      <xdr:rowOff>50798</xdr:rowOff>
    </xdr:to>
    <xdr:pic>
      <xdr:nvPicPr>
        <xdr:cNvPr id="11" name="Image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60"/>
        <a:stretch/>
      </xdr:blipFill>
      <xdr:spPr>
        <a:xfrm>
          <a:off x="146916" y="35154465"/>
          <a:ext cx="12720267" cy="5663334"/>
        </a:xfrm>
        <a:prstGeom prst="rect">
          <a:avLst/>
        </a:prstGeom>
      </xdr:spPr>
    </xdr:pic>
    <xdr:clientData/>
  </xdr:twoCellAnchor>
  <xdr:twoCellAnchor editAs="oneCell">
    <xdr:from>
      <xdr:col>16</xdr:col>
      <xdr:colOff>14845</xdr:colOff>
      <xdr:row>127</xdr:row>
      <xdr:rowOff>81644</xdr:rowOff>
    </xdr:from>
    <xdr:to>
      <xdr:col>19</xdr:col>
      <xdr:colOff>1148975</xdr:colOff>
      <xdr:row>137</xdr:row>
      <xdr:rowOff>165758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5559" y="36589608"/>
          <a:ext cx="3175202" cy="2261257"/>
        </a:xfrm>
        <a:prstGeom prst="rect">
          <a:avLst/>
        </a:prstGeom>
      </xdr:spPr>
    </xdr:pic>
    <xdr:clientData/>
  </xdr:twoCellAnchor>
  <xdr:twoCellAnchor editAs="oneCell">
    <xdr:from>
      <xdr:col>16</xdr:col>
      <xdr:colOff>430481</xdr:colOff>
      <xdr:row>141</xdr:row>
      <xdr:rowOff>77044</xdr:rowOff>
    </xdr:from>
    <xdr:to>
      <xdr:col>19</xdr:col>
      <xdr:colOff>1006929</xdr:colOff>
      <xdr:row>149</xdr:row>
      <xdr:rowOff>148152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195" y="39633008"/>
          <a:ext cx="2617520" cy="18128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445861</xdr:rowOff>
    </xdr:from>
    <xdr:to>
      <xdr:col>4</xdr:col>
      <xdr:colOff>1238250</xdr:colOff>
      <xdr:row>8</xdr:row>
      <xdr:rowOff>347068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147"/>
          <a:ext cx="5687786" cy="2622635"/>
        </a:xfrm>
        <a:prstGeom prst="rect">
          <a:avLst/>
        </a:prstGeom>
      </xdr:spPr>
    </xdr:pic>
    <xdr:clientData/>
  </xdr:twoCellAnchor>
  <xdr:twoCellAnchor editAs="oneCell">
    <xdr:from>
      <xdr:col>18</xdr:col>
      <xdr:colOff>257394</xdr:colOff>
      <xdr:row>2</xdr:row>
      <xdr:rowOff>190497</xdr:rowOff>
    </xdr:from>
    <xdr:to>
      <xdr:col>19</xdr:col>
      <xdr:colOff>817912</xdr:colOff>
      <xdr:row>6</xdr:row>
      <xdr:rowOff>89342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6858" y="830033"/>
          <a:ext cx="1281697" cy="1327595"/>
        </a:xfrm>
        <a:prstGeom prst="rect">
          <a:avLst/>
        </a:prstGeom>
      </xdr:spPr>
    </xdr:pic>
    <xdr:clientData/>
  </xdr:twoCellAnchor>
  <xdr:twoCellAnchor editAs="oneCell">
    <xdr:from>
      <xdr:col>18</xdr:col>
      <xdr:colOff>299357</xdr:colOff>
      <xdr:row>6</xdr:row>
      <xdr:rowOff>300613</xdr:rowOff>
    </xdr:from>
    <xdr:to>
      <xdr:col>19</xdr:col>
      <xdr:colOff>811524</xdr:colOff>
      <xdr:row>9</xdr:row>
      <xdr:rowOff>366459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8821" y="2368899"/>
          <a:ext cx="1233346" cy="129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152"/>
  <sheetViews>
    <sheetView showGridLines="0" tabSelected="1" zoomScale="70" zoomScaleNormal="70" zoomScaleSheetLayoutView="55" workbookViewId="0">
      <pane ySplit="13" topLeftCell="A56" activePane="bottomLeft" state="frozen"/>
      <selection pane="bottomLeft" activeCell="Q21" sqref="Q21"/>
    </sheetView>
  </sheetViews>
  <sheetFormatPr defaultColWidth="11.42578125" defaultRowHeight="12.75" x14ac:dyDescent="0.2"/>
  <cols>
    <col min="1" max="1" width="1.28515625" style="4" customWidth="1"/>
    <col min="2" max="2" width="18.85546875" style="122" customWidth="1"/>
    <col min="3" max="3" width="16" style="4" customWidth="1"/>
    <col min="4" max="4" width="30.7109375" style="4" customWidth="1"/>
    <col min="5" max="5" width="29.42578125" style="4" customWidth="1"/>
    <col min="6" max="6" width="6.7109375" style="4" customWidth="1"/>
    <col min="7" max="7" width="8" style="4" customWidth="1"/>
    <col min="8" max="8" width="14.7109375" style="4" customWidth="1"/>
    <col min="9" max="9" width="8.85546875" style="4" customWidth="1"/>
    <col min="10" max="11" width="7.140625" style="4" customWidth="1"/>
    <col min="12" max="12" width="6.42578125" style="4" customWidth="1"/>
    <col min="13" max="13" width="7.42578125" style="4" customWidth="1"/>
    <col min="14" max="14" width="6.85546875" style="4" customWidth="1"/>
    <col min="15" max="15" width="7.5703125" style="4" customWidth="1"/>
    <col min="16" max="16" width="14.85546875" style="4" customWidth="1"/>
    <col min="17" max="17" width="13.28515625" style="4" customWidth="1"/>
    <col min="18" max="18" width="6.42578125" style="4" customWidth="1"/>
    <col min="19" max="19" width="10.7109375" style="34" customWidth="1"/>
    <col min="20" max="20" width="19.42578125" style="34" customWidth="1"/>
    <col min="21" max="21" width="2.140625" style="4" hidden="1" customWidth="1"/>
    <col min="22" max="22" width="15.42578125" style="4" hidden="1" customWidth="1"/>
    <col min="23" max="16384" width="11.42578125" style="4"/>
  </cols>
  <sheetData>
    <row r="2" spans="2:22" ht="37.5" customHeight="1" x14ac:dyDescent="0.2">
      <c r="B2" s="112" t="s">
        <v>183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</row>
    <row r="3" spans="2:22" ht="15.75" customHeight="1" x14ac:dyDescent="0.2">
      <c r="B3" s="115"/>
      <c r="C3" s="5"/>
      <c r="D3" s="5"/>
      <c r="E3" s="5"/>
      <c r="R3" s="6"/>
      <c r="S3" s="6"/>
      <c r="T3" s="7"/>
    </row>
    <row r="4" spans="2:22" s="11" customFormat="1" ht="32.25" customHeight="1" x14ac:dyDescent="0.35">
      <c r="B4" s="116"/>
      <c r="C4" s="8"/>
      <c r="D4" s="70" t="s">
        <v>166</v>
      </c>
      <c r="E4" s="70"/>
      <c r="F4" s="70"/>
      <c r="G4" s="70"/>
      <c r="H4" s="70"/>
      <c r="I4" s="174"/>
      <c r="J4" s="174"/>
      <c r="K4" s="174"/>
      <c r="L4" s="174"/>
      <c r="M4" s="174"/>
      <c r="N4" s="174"/>
      <c r="O4" s="174"/>
      <c r="P4" s="174"/>
      <c r="Q4" s="174"/>
      <c r="S4" s="9"/>
      <c r="T4" s="10"/>
    </row>
    <row r="5" spans="2:22" s="11" customFormat="1" ht="32.25" customHeight="1" x14ac:dyDescent="0.35">
      <c r="B5" s="116"/>
      <c r="C5" s="8"/>
      <c r="D5" s="70" t="s">
        <v>167</v>
      </c>
      <c r="E5" s="70"/>
      <c r="F5" s="70"/>
      <c r="G5" s="70"/>
      <c r="H5" s="70"/>
      <c r="I5" s="175"/>
      <c r="J5" s="175"/>
      <c r="K5" s="175"/>
      <c r="L5" s="175"/>
      <c r="M5" s="175"/>
      <c r="N5" s="175"/>
      <c r="O5" s="175"/>
      <c r="P5" s="175"/>
      <c r="Q5" s="175"/>
      <c r="S5" s="9"/>
      <c r="T5" s="10"/>
    </row>
    <row r="6" spans="2:22" s="11" customFormat="1" ht="32.25" customHeight="1" x14ac:dyDescent="0.35">
      <c r="B6" s="116"/>
      <c r="C6" s="73"/>
      <c r="D6" s="70" t="s">
        <v>168</v>
      </c>
      <c r="E6" s="70"/>
      <c r="F6" s="70"/>
      <c r="G6" s="70"/>
      <c r="H6" s="70"/>
      <c r="I6" s="175"/>
      <c r="J6" s="175"/>
      <c r="K6" s="175"/>
      <c r="L6" s="175"/>
      <c r="M6" s="175"/>
      <c r="N6" s="175"/>
      <c r="O6" s="175"/>
      <c r="P6" s="175"/>
      <c r="Q6" s="175"/>
      <c r="S6" s="9"/>
      <c r="T6" s="10"/>
    </row>
    <row r="7" spans="2:22" s="11" customFormat="1" ht="32.25" customHeight="1" x14ac:dyDescent="0.35">
      <c r="B7" s="116"/>
      <c r="C7" s="73"/>
      <c r="D7" s="70" t="s">
        <v>169</v>
      </c>
      <c r="E7" s="70"/>
      <c r="F7" s="70"/>
      <c r="G7" s="70"/>
      <c r="H7" s="70"/>
      <c r="I7" s="175"/>
      <c r="J7" s="175"/>
      <c r="K7" s="175"/>
      <c r="L7" s="175"/>
      <c r="M7" s="175"/>
      <c r="N7" s="175"/>
      <c r="O7" s="175"/>
      <c r="P7" s="175"/>
      <c r="Q7" s="175"/>
      <c r="S7" s="9"/>
      <c r="T7" s="10"/>
    </row>
    <row r="8" spans="2:22" s="11" customFormat="1" ht="32.25" customHeight="1" x14ac:dyDescent="0.35">
      <c r="B8" s="116"/>
      <c r="C8" s="73"/>
      <c r="D8" s="70" t="s">
        <v>170</v>
      </c>
      <c r="E8" s="70"/>
      <c r="F8" s="70"/>
      <c r="G8" s="70"/>
      <c r="H8" s="70"/>
      <c r="I8" s="175"/>
      <c r="J8" s="175"/>
      <c r="K8" s="175"/>
      <c r="L8" s="175"/>
      <c r="M8" s="175"/>
      <c r="N8" s="175"/>
      <c r="O8" s="175"/>
      <c r="P8" s="175"/>
      <c r="Q8" s="175"/>
      <c r="S8" s="9"/>
      <c r="T8" s="10"/>
    </row>
    <row r="9" spans="2:22" s="11" customFormat="1" ht="32.25" customHeight="1" thickBot="1" x14ac:dyDescent="0.4">
      <c r="B9" s="116"/>
      <c r="C9" s="74"/>
      <c r="D9" s="70" t="s">
        <v>171</v>
      </c>
      <c r="E9" s="70"/>
      <c r="F9" s="70"/>
      <c r="G9" s="70"/>
      <c r="H9" s="70"/>
      <c r="I9" s="176"/>
      <c r="J9" s="176"/>
      <c r="K9" s="176"/>
      <c r="L9" s="176"/>
      <c r="M9" s="176"/>
      <c r="N9" s="176"/>
      <c r="O9" s="176"/>
      <c r="P9" s="176"/>
      <c r="Q9" s="176"/>
      <c r="S9" s="9"/>
      <c r="T9" s="10"/>
    </row>
    <row r="10" spans="2:22" ht="39.75" customHeight="1" thickBot="1" x14ac:dyDescent="0.3">
      <c r="B10" s="117"/>
      <c r="C10" s="71" t="s">
        <v>50</v>
      </c>
      <c r="D10" s="72"/>
      <c r="E10" s="107" t="s">
        <v>172</v>
      </c>
      <c r="F10" s="108"/>
      <c r="G10" s="109"/>
      <c r="H10" s="173"/>
      <c r="I10" s="110" t="s">
        <v>173</v>
      </c>
      <c r="J10" s="108"/>
      <c r="K10" s="108"/>
      <c r="L10" s="108"/>
      <c r="M10" s="108"/>
      <c r="N10" s="108"/>
      <c r="O10" s="109"/>
      <c r="P10" s="173" t="s">
        <v>163</v>
      </c>
      <c r="Q10" s="12"/>
      <c r="R10" s="12"/>
      <c r="S10" s="13"/>
      <c r="T10" s="14"/>
    </row>
    <row r="11" spans="2:22" ht="7.5" customHeight="1" x14ac:dyDescent="0.2">
      <c r="B11" s="118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6"/>
      <c r="T11" s="17"/>
    </row>
    <row r="12" spans="2:22" ht="15" customHeight="1" x14ac:dyDescent="0.2">
      <c r="B12" s="68" t="s">
        <v>24</v>
      </c>
      <c r="C12" s="68" t="s">
        <v>174</v>
      </c>
      <c r="D12" s="68" t="s">
        <v>203</v>
      </c>
      <c r="E12" s="68" t="s">
        <v>175</v>
      </c>
      <c r="F12" s="66" t="s">
        <v>45</v>
      </c>
      <c r="G12" s="66" t="s">
        <v>46</v>
      </c>
      <c r="H12" s="66" t="s">
        <v>62</v>
      </c>
      <c r="I12" s="66" t="s">
        <v>36</v>
      </c>
      <c r="J12" s="68" t="s">
        <v>25</v>
      </c>
      <c r="K12" s="68" t="s">
        <v>26</v>
      </c>
      <c r="L12" s="68" t="s">
        <v>27</v>
      </c>
      <c r="M12" s="66" t="s">
        <v>28</v>
      </c>
      <c r="N12" s="66" t="s">
        <v>29</v>
      </c>
      <c r="O12" s="68" t="s">
        <v>30</v>
      </c>
      <c r="P12" s="66" t="s">
        <v>47</v>
      </c>
      <c r="Q12" s="61" t="s">
        <v>41</v>
      </c>
      <c r="R12" s="93" t="s">
        <v>48</v>
      </c>
      <c r="S12" s="66" t="s">
        <v>37</v>
      </c>
      <c r="T12" s="59" t="s">
        <v>52</v>
      </c>
      <c r="U12" s="59"/>
      <c r="V12" s="123" t="s">
        <v>53</v>
      </c>
    </row>
    <row r="13" spans="2:22" ht="83.25" customHeight="1" x14ac:dyDescent="0.2">
      <c r="B13" s="69"/>
      <c r="C13" s="103"/>
      <c r="D13" s="69"/>
      <c r="E13" s="69"/>
      <c r="F13" s="67"/>
      <c r="G13" s="67"/>
      <c r="H13" s="67"/>
      <c r="I13" s="67"/>
      <c r="J13" s="69"/>
      <c r="K13" s="69"/>
      <c r="L13" s="69"/>
      <c r="M13" s="67"/>
      <c r="N13" s="67"/>
      <c r="O13" s="69"/>
      <c r="P13" s="67"/>
      <c r="Q13" s="62"/>
      <c r="R13" s="94"/>
      <c r="S13" s="67"/>
      <c r="T13" s="60"/>
      <c r="U13" s="60"/>
      <c r="V13" s="123"/>
    </row>
    <row r="14" spans="2:22" ht="33.75" customHeight="1" x14ac:dyDescent="0.2">
      <c r="B14" s="63" t="s">
        <v>190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5"/>
      <c r="V14" s="35"/>
    </row>
    <row r="15" spans="2:22" ht="21" customHeight="1" x14ac:dyDescent="0.2">
      <c r="B15" s="124" t="s">
        <v>8</v>
      </c>
      <c r="C15" s="125"/>
      <c r="D15" s="36" t="s">
        <v>67</v>
      </c>
      <c r="E15" s="36">
        <v>535601028</v>
      </c>
      <c r="F15" s="126">
        <v>35</v>
      </c>
      <c r="G15" s="126">
        <v>300</v>
      </c>
      <c r="H15" s="126">
        <v>310</v>
      </c>
      <c r="I15" s="127" t="s">
        <v>185</v>
      </c>
      <c r="J15" s="128">
        <v>187</v>
      </c>
      <c r="K15" s="128">
        <v>127</v>
      </c>
      <c r="L15" s="128">
        <v>227</v>
      </c>
      <c r="M15" s="128">
        <v>1</v>
      </c>
      <c r="N15" s="128">
        <v>3</v>
      </c>
      <c r="O15" s="128" t="s">
        <v>32</v>
      </c>
      <c r="P15" s="128" t="s">
        <v>160</v>
      </c>
      <c r="Q15" s="172"/>
      <c r="R15" s="18" t="str">
        <f t="shared" ref="R15:R37" si="0">IF(ISBLANK($H$10),"-",IF(ISBLANK(Q15),"-","YES"))</f>
        <v>-</v>
      </c>
      <c r="S15" s="129">
        <v>9.31</v>
      </c>
      <c r="T15" s="130" t="str">
        <f t="shared" ref="T15:T37" si="1">IF(ISBLANK(Q15)," ",IF(ISBLANK($H$10),Q15*S15,((Q15*S15)+(Q15*V15))))</f>
        <v xml:space="preserve"> </v>
      </c>
      <c r="U15" s="19"/>
      <c r="V15" s="131">
        <v>0.23400000000000001</v>
      </c>
    </row>
    <row r="16" spans="2:22" ht="21" customHeight="1" x14ac:dyDescent="0.2">
      <c r="B16" s="132"/>
      <c r="C16" s="125"/>
      <c r="D16" s="36" t="s">
        <v>68</v>
      </c>
      <c r="E16" s="36">
        <v>535600028</v>
      </c>
      <c r="F16" s="126">
        <v>35</v>
      </c>
      <c r="G16" s="126">
        <v>300</v>
      </c>
      <c r="H16" s="126">
        <v>310</v>
      </c>
      <c r="I16" s="127" t="s">
        <v>185</v>
      </c>
      <c r="J16" s="128">
        <v>187</v>
      </c>
      <c r="K16" s="128">
        <v>127</v>
      </c>
      <c r="L16" s="128">
        <v>227</v>
      </c>
      <c r="M16" s="128">
        <v>0</v>
      </c>
      <c r="N16" s="128">
        <v>3</v>
      </c>
      <c r="O16" s="128" t="s">
        <v>32</v>
      </c>
      <c r="P16" s="128" t="s">
        <v>160</v>
      </c>
      <c r="Q16" s="172"/>
      <c r="R16" s="18" t="str">
        <f t="shared" si="0"/>
        <v>-</v>
      </c>
      <c r="S16" s="129">
        <v>9.31</v>
      </c>
      <c r="T16" s="130" t="str">
        <f t="shared" si="1"/>
        <v xml:space="preserve"> </v>
      </c>
      <c r="U16" s="19"/>
      <c r="V16" s="131">
        <v>0.23400000000000001</v>
      </c>
    </row>
    <row r="17" spans="2:22" ht="21" customHeight="1" x14ac:dyDescent="0.2">
      <c r="B17" s="133"/>
      <c r="C17" s="125"/>
      <c r="D17" s="36" t="s">
        <v>69</v>
      </c>
      <c r="E17" s="36">
        <v>535602028</v>
      </c>
      <c r="F17" s="126">
        <v>35</v>
      </c>
      <c r="G17" s="126">
        <v>300</v>
      </c>
      <c r="H17" s="126">
        <v>310</v>
      </c>
      <c r="I17" s="127" t="s">
        <v>185</v>
      </c>
      <c r="J17" s="128">
        <v>187</v>
      </c>
      <c r="K17" s="128">
        <v>140</v>
      </c>
      <c r="L17" s="128">
        <v>227</v>
      </c>
      <c r="M17" s="128">
        <v>0</v>
      </c>
      <c r="N17" s="128">
        <v>3</v>
      </c>
      <c r="O17" s="128" t="s">
        <v>33</v>
      </c>
      <c r="P17" s="128" t="s">
        <v>160</v>
      </c>
      <c r="Q17" s="172"/>
      <c r="R17" s="18" t="str">
        <f t="shared" si="0"/>
        <v>-</v>
      </c>
      <c r="S17" s="129">
        <v>9.31</v>
      </c>
      <c r="T17" s="130" t="str">
        <f t="shared" si="1"/>
        <v xml:space="preserve"> </v>
      </c>
      <c r="U17" s="19"/>
      <c r="V17" s="131">
        <v>0.23400000000000001</v>
      </c>
    </row>
    <row r="18" spans="2:22" ht="21" customHeight="1" x14ac:dyDescent="0.2">
      <c r="B18" s="124" t="s">
        <v>9</v>
      </c>
      <c r="C18" s="125">
        <v>51</v>
      </c>
      <c r="D18" s="36" t="s">
        <v>70</v>
      </c>
      <c r="E18" s="36">
        <v>545601030</v>
      </c>
      <c r="F18" s="126">
        <v>45</v>
      </c>
      <c r="G18" s="126">
        <v>330</v>
      </c>
      <c r="H18" s="126">
        <v>350</v>
      </c>
      <c r="I18" s="127" t="s">
        <v>185</v>
      </c>
      <c r="J18" s="128">
        <v>238</v>
      </c>
      <c r="K18" s="128">
        <v>129</v>
      </c>
      <c r="L18" s="128">
        <v>227</v>
      </c>
      <c r="M18" s="128">
        <v>1</v>
      </c>
      <c r="N18" s="128">
        <v>3</v>
      </c>
      <c r="O18" s="128" t="s">
        <v>32</v>
      </c>
      <c r="P18" s="128" t="s">
        <v>160</v>
      </c>
      <c r="Q18" s="172"/>
      <c r="R18" s="18" t="str">
        <f t="shared" si="0"/>
        <v>-</v>
      </c>
      <c r="S18" s="129">
        <v>11.35</v>
      </c>
      <c r="T18" s="130" t="str">
        <f t="shared" si="1"/>
        <v xml:space="preserve"> </v>
      </c>
      <c r="U18" s="19"/>
      <c r="V18" s="131">
        <v>0.28499999999999998</v>
      </c>
    </row>
    <row r="19" spans="2:22" ht="21" customHeight="1" x14ac:dyDescent="0.2">
      <c r="B19" s="132"/>
      <c r="C19" s="125" t="s">
        <v>176</v>
      </c>
      <c r="D19" s="36" t="s">
        <v>71</v>
      </c>
      <c r="E19" s="36">
        <v>545600030</v>
      </c>
      <c r="F19" s="126">
        <v>45</v>
      </c>
      <c r="G19" s="126">
        <v>330</v>
      </c>
      <c r="H19" s="126">
        <v>350</v>
      </c>
      <c r="I19" s="127" t="s">
        <v>185</v>
      </c>
      <c r="J19" s="128">
        <v>238</v>
      </c>
      <c r="K19" s="128">
        <v>129</v>
      </c>
      <c r="L19" s="128">
        <v>227</v>
      </c>
      <c r="M19" s="128">
        <v>0</v>
      </c>
      <c r="N19" s="128">
        <v>3</v>
      </c>
      <c r="O19" s="128" t="s">
        <v>32</v>
      </c>
      <c r="P19" s="128" t="s">
        <v>160</v>
      </c>
      <c r="Q19" s="172"/>
      <c r="R19" s="18" t="str">
        <f t="shared" si="0"/>
        <v>-</v>
      </c>
      <c r="S19" s="129">
        <v>11.35</v>
      </c>
      <c r="T19" s="130" t="str">
        <f t="shared" si="1"/>
        <v xml:space="preserve"> </v>
      </c>
      <c r="U19" s="19"/>
      <c r="V19" s="131">
        <v>0.28499999999999998</v>
      </c>
    </row>
    <row r="20" spans="2:22" ht="21" customHeight="1" x14ac:dyDescent="0.2">
      <c r="B20" s="132"/>
      <c r="C20" s="125">
        <v>51</v>
      </c>
      <c r="D20" s="36" t="s">
        <v>72</v>
      </c>
      <c r="E20" s="36">
        <v>545603030</v>
      </c>
      <c r="F20" s="126">
        <v>45</v>
      </c>
      <c r="G20" s="126">
        <v>330</v>
      </c>
      <c r="H20" s="126">
        <v>350</v>
      </c>
      <c r="I20" s="127" t="s">
        <v>185</v>
      </c>
      <c r="J20" s="128">
        <v>238</v>
      </c>
      <c r="K20" s="128">
        <v>129</v>
      </c>
      <c r="L20" s="128">
        <v>227</v>
      </c>
      <c r="M20" s="128">
        <v>1</v>
      </c>
      <c r="N20" s="128">
        <v>1</v>
      </c>
      <c r="O20" s="128" t="s">
        <v>32</v>
      </c>
      <c r="P20" s="128" t="s">
        <v>160</v>
      </c>
      <c r="Q20" s="172"/>
      <c r="R20" s="18" t="str">
        <f t="shared" si="0"/>
        <v>-</v>
      </c>
      <c r="S20" s="129">
        <v>11.35</v>
      </c>
      <c r="T20" s="130" t="str">
        <f t="shared" si="1"/>
        <v xml:space="preserve"> </v>
      </c>
      <c r="U20" s="19"/>
      <c r="V20" s="131">
        <v>0.28499999999999998</v>
      </c>
    </row>
    <row r="21" spans="2:22" ht="21" customHeight="1" x14ac:dyDescent="0.2">
      <c r="B21" s="133"/>
      <c r="C21" s="125" t="s">
        <v>176</v>
      </c>
      <c r="D21" s="36" t="s">
        <v>73</v>
      </c>
      <c r="E21" s="36">
        <v>545602030</v>
      </c>
      <c r="F21" s="126">
        <v>45</v>
      </c>
      <c r="G21" s="126">
        <v>330</v>
      </c>
      <c r="H21" s="126">
        <v>350</v>
      </c>
      <c r="I21" s="127" t="s">
        <v>185</v>
      </c>
      <c r="J21" s="128">
        <v>238</v>
      </c>
      <c r="K21" s="128">
        <v>129</v>
      </c>
      <c r="L21" s="128">
        <v>227</v>
      </c>
      <c r="M21" s="128">
        <v>0</v>
      </c>
      <c r="N21" s="128">
        <v>1</v>
      </c>
      <c r="O21" s="128" t="s">
        <v>32</v>
      </c>
      <c r="P21" s="128" t="s">
        <v>160</v>
      </c>
      <c r="Q21" s="172"/>
      <c r="R21" s="18" t="str">
        <f t="shared" si="0"/>
        <v>-</v>
      </c>
      <c r="S21" s="129">
        <v>11.35</v>
      </c>
      <c r="T21" s="130" t="str">
        <f t="shared" si="1"/>
        <v xml:space="preserve"> </v>
      </c>
      <c r="U21" s="19"/>
      <c r="V21" s="131">
        <v>0.28499999999999998</v>
      </c>
    </row>
    <row r="22" spans="2:22" ht="21" customHeight="1" x14ac:dyDescent="0.2">
      <c r="B22" s="124" t="s">
        <v>10</v>
      </c>
      <c r="C22" s="125">
        <v>25</v>
      </c>
      <c r="D22" s="36" t="s">
        <v>74</v>
      </c>
      <c r="E22" s="36">
        <v>560601044</v>
      </c>
      <c r="F22" s="126">
        <v>60</v>
      </c>
      <c r="G22" s="126">
        <v>510</v>
      </c>
      <c r="H22" s="126">
        <v>530</v>
      </c>
      <c r="I22" s="127" t="s">
        <v>185</v>
      </c>
      <c r="J22" s="128">
        <v>232</v>
      </c>
      <c r="K22" s="128">
        <v>173</v>
      </c>
      <c r="L22" s="128">
        <v>225</v>
      </c>
      <c r="M22" s="128">
        <v>1</v>
      </c>
      <c r="N22" s="128">
        <v>1</v>
      </c>
      <c r="O22" s="128" t="s">
        <v>32</v>
      </c>
      <c r="P22" s="128" t="s">
        <v>160</v>
      </c>
      <c r="Q22" s="172"/>
      <c r="R22" s="18" t="str">
        <f t="shared" si="0"/>
        <v>-</v>
      </c>
      <c r="S22" s="129">
        <v>14.05</v>
      </c>
      <c r="T22" s="130" t="str">
        <f t="shared" si="1"/>
        <v xml:space="preserve"> </v>
      </c>
      <c r="U22" s="19"/>
      <c r="V22" s="131">
        <v>0.34200000000000003</v>
      </c>
    </row>
    <row r="23" spans="2:22" ht="21" customHeight="1" x14ac:dyDescent="0.2">
      <c r="B23" s="132"/>
      <c r="C23" s="125">
        <v>35</v>
      </c>
      <c r="D23" s="36" t="s">
        <v>75</v>
      </c>
      <c r="E23" s="36">
        <v>560600044</v>
      </c>
      <c r="F23" s="126">
        <v>60</v>
      </c>
      <c r="G23" s="126">
        <v>510</v>
      </c>
      <c r="H23" s="126">
        <v>530</v>
      </c>
      <c r="I23" s="127" t="s">
        <v>185</v>
      </c>
      <c r="J23" s="128">
        <v>232</v>
      </c>
      <c r="K23" s="128">
        <v>173</v>
      </c>
      <c r="L23" s="128">
        <v>225</v>
      </c>
      <c r="M23" s="128">
        <v>0</v>
      </c>
      <c r="N23" s="128">
        <v>1</v>
      </c>
      <c r="O23" s="128" t="s">
        <v>32</v>
      </c>
      <c r="P23" s="128" t="s">
        <v>160</v>
      </c>
      <c r="Q23" s="172"/>
      <c r="R23" s="18" t="str">
        <f t="shared" si="0"/>
        <v>-</v>
      </c>
      <c r="S23" s="129">
        <v>14.05</v>
      </c>
      <c r="T23" s="130" t="str">
        <f t="shared" si="1"/>
        <v xml:space="preserve"> </v>
      </c>
      <c r="U23" s="19"/>
      <c r="V23" s="131">
        <v>0.34200000000000003</v>
      </c>
    </row>
    <row r="24" spans="2:22" ht="21" customHeight="1" x14ac:dyDescent="0.2">
      <c r="B24" s="132"/>
      <c r="C24" s="125">
        <v>25</v>
      </c>
      <c r="D24" s="36" t="s">
        <v>76</v>
      </c>
      <c r="E24" s="36">
        <v>565601051</v>
      </c>
      <c r="F24" s="126">
        <v>65</v>
      </c>
      <c r="G24" s="126">
        <v>480</v>
      </c>
      <c r="H24" s="126">
        <v>510</v>
      </c>
      <c r="I24" s="127" t="s">
        <v>185</v>
      </c>
      <c r="J24" s="128">
        <v>232</v>
      </c>
      <c r="K24" s="128">
        <v>173</v>
      </c>
      <c r="L24" s="128">
        <v>225</v>
      </c>
      <c r="M24" s="128">
        <v>1</v>
      </c>
      <c r="N24" s="128">
        <v>1</v>
      </c>
      <c r="O24" s="128" t="s">
        <v>32</v>
      </c>
      <c r="P24" s="128" t="s">
        <v>160</v>
      </c>
      <c r="Q24" s="172"/>
      <c r="R24" s="18" t="str">
        <f t="shared" si="0"/>
        <v>-</v>
      </c>
      <c r="S24" s="129">
        <v>14</v>
      </c>
      <c r="T24" s="130" t="str">
        <f t="shared" si="1"/>
        <v xml:space="preserve"> </v>
      </c>
      <c r="U24" s="19"/>
      <c r="V24" s="131">
        <v>0.34200000000000003</v>
      </c>
    </row>
    <row r="25" spans="2:22" ht="21" customHeight="1" x14ac:dyDescent="0.2">
      <c r="B25" s="133"/>
      <c r="C25" s="125">
        <v>35</v>
      </c>
      <c r="D25" s="36" t="s">
        <v>77</v>
      </c>
      <c r="E25" s="36">
        <v>565600051</v>
      </c>
      <c r="F25" s="126">
        <v>65</v>
      </c>
      <c r="G25" s="126">
        <v>480</v>
      </c>
      <c r="H25" s="126">
        <v>510</v>
      </c>
      <c r="I25" s="127" t="s">
        <v>185</v>
      </c>
      <c r="J25" s="128">
        <v>232</v>
      </c>
      <c r="K25" s="128">
        <v>173</v>
      </c>
      <c r="L25" s="128">
        <v>225</v>
      </c>
      <c r="M25" s="128">
        <v>0</v>
      </c>
      <c r="N25" s="128">
        <v>1</v>
      </c>
      <c r="O25" s="128" t="s">
        <v>32</v>
      </c>
      <c r="P25" s="128" t="s">
        <v>160</v>
      </c>
      <c r="Q25" s="172"/>
      <c r="R25" s="18" t="str">
        <f t="shared" si="0"/>
        <v>-</v>
      </c>
      <c r="S25" s="129">
        <v>14</v>
      </c>
      <c r="T25" s="130" t="str">
        <f t="shared" si="1"/>
        <v xml:space="preserve"> </v>
      </c>
      <c r="U25" s="19"/>
      <c r="V25" s="131">
        <v>0.34200000000000003</v>
      </c>
    </row>
    <row r="26" spans="2:22" ht="21" customHeight="1" x14ac:dyDescent="0.2">
      <c r="B26" s="124" t="s">
        <v>11</v>
      </c>
      <c r="C26" s="125">
        <v>24</v>
      </c>
      <c r="D26" s="36" t="s">
        <v>78</v>
      </c>
      <c r="E26" s="36">
        <v>550601040</v>
      </c>
      <c r="F26" s="126">
        <v>50</v>
      </c>
      <c r="G26" s="126">
        <v>380</v>
      </c>
      <c r="H26" s="126">
        <v>400</v>
      </c>
      <c r="I26" s="127" t="s">
        <v>185</v>
      </c>
      <c r="J26" s="128">
        <v>261</v>
      </c>
      <c r="K26" s="128">
        <v>175</v>
      </c>
      <c r="L26" s="128">
        <v>220</v>
      </c>
      <c r="M26" s="128">
        <v>1</v>
      </c>
      <c r="N26" s="128">
        <v>1</v>
      </c>
      <c r="O26" s="128" t="s">
        <v>33</v>
      </c>
      <c r="P26" s="128" t="s">
        <v>160</v>
      </c>
      <c r="Q26" s="172"/>
      <c r="R26" s="18" t="str">
        <f t="shared" si="0"/>
        <v>-</v>
      </c>
      <c r="S26" s="129">
        <v>14.71</v>
      </c>
      <c r="T26" s="130" t="str">
        <f t="shared" si="1"/>
        <v xml:space="preserve"> </v>
      </c>
      <c r="U26" s="19"/>
      <c r="V26" s="131">
        <v>0.36</v>
      </c>
    </row>
    <row r="27" spans="2:22" ht="21" customHeight="1" x14ac:dyDescent="0.2">
      <c r="B27" s="132"/>
      <c r="C27" s="125" t="s">
        <v>177</v>
      </c>
      <c r="D27" s="36" t="s">
        <v>79</v>
      </c>
      <c r="E27" s="36">
        <v>550600040</v>
      </c>
      <c r="F27" s="126">
        <v>50</v>
      </c>
      <c r="G27" s="126">
        <v>380</v>
      </c>
      <c r="H27" s="126">
        <v>400</v>
      </c>
      <c r="I27" s="127" t="s">
        <v>185</v>
      </c>
      <c r="J27" s="128">
        <v>261</v>
      </c>
      <c r="K27" s="128">
        <v>175</v>
      </c>
      <c r="L27" s="128">
        <v>220</v>
      </c>
      <c r="M27" s="128">
        <v>0</v>
      </c>
      <c r="N27" s="128">
        <v>1</v>
      </c>
      <c r="O27" s="128" t="s">
        <v>33</v>
      </c>
      <c r="P27" s="128" t="s">
        <v>160</v>
      </c>
      <c r="Q27" s="172"/>
      <c r="R27" s="18" t="str">
        <f t="shared" si="0"/>
        <v>-</v>
      </c>
      <c r="S27" s="129">
        <v>14.71</v>
      </c>
      <c r="T27" s="130" t="str">
        <f t="shared" si="1"/>
        <v xml:space="preserve"> </v>
      </c>
      <c r="U27" s="19"/>
      <c r="V27" s="131">
        <v>0.36</v>
      </c>
    </row>
    <row r="28" spans="2:22" ht="21" customHeight="1" x14ac:dyDescent="0.2">
      <c r="B28" s="132"/>
      <c r="C28" s="125">
        <v>24</v>
      </c>
      <c r="D28" s="36" t="s">
        <v>80</v>
      </c>
      <c r="E28" s="36">
        <v>560601050</v>
      </c>
      <c r="F28" s="126">
        <v>60</v>
      </c>
      <c r="G28" s="126">
        <v>450</v>
      </c>
      <c r="H28" s="126">
        <v>470</v>
      </c>
      <c r="I28" s="127" t="s">
        <v>185</v>
      </c>
      <c r="J28" s="128">
        <v>261</v>
      </c>
      <c r="K28" s="128">
        <v>175</v>
      </c>
      <c r="L28" s="128">
        <v>220</v>
      </c>
      <c r="M28" s="128">
        <v>1</v>
      </c>
      <c r="N28" s="128">
        <v>1</v>
      </c>
      <c r="O28" s="128" t="s">
        <v>33</v>
      </c>
      <c r="P28" s="128" t="s">
        <v>160</v>
      </c>
      <c r="Q28" s="172"/>
      <c r="R28" s="18" t="str">
        <f t="shared" si="0"/>
        <v>-</v>
      </c>
      <c r="S28" s="129">
        <v>15.7</v>
      </c>
      <c r="T28" s="130" t="str">
        <f t="shared" si="1"/>
        <v xml:space="preserve"> </v>
      </c>
      <c r="U28" s="19"/>
      <c r="V28" s="131">
        <v>0.36</v>
      </c>
    </row>
    <row r="29" spans="2:22" ht="21" customHeight="1" x14ac:dyDescent="0.2">
      <c r="B29" s="132"/>
      <c r="C29" s="125" t="s">
        <v>177</v>
      </c>
      <c r="D29" s="36" t="s">
        <v>81</v>
      </c>
      <c r="E29" s="36">
        <v>560600050</v>
      </c>
      <c r="F29" s="126">
        <v>60</v>
      </c>
      <c r="G29" s="126">
        <v>450</v>
      </c>
      <c r="H29" s="126">
        <v>470</v>
      </c>
      <c r="I29" s="127" t="s">
        <v>185</v>
      </c>
      <c r="J29" s="128">
        <v>261</v>
      </c>
      <c r="K29" s="128">
        <v>175</v>
      </c>
      <c r="L29" s="128">
        <v>220</v>
      </c>
      <c r="M29" s="128">
        <v>0</v>
      </c>
      <c r="N29" s="128">
        <v>1</v>
      </c>
      <c r="O29" s="128" t="s">
        <v>33</v>
      </c>
      <c r="P29" s="128" t="s">
        <v>160</v>
      </c>
      <c r="Q29" s="172"/>
      <c r="R29" s="18" t="str">
        <f t="shared" si="0"/>
        <v>-</v>
      </c>
      <c r="S29" s="129">
        <v>15.7</v>
      </c>
      <c r="T29" s="130" t="str">
        <f t="shared" si="1"/>
        <v xml:space="preserve"> </v>
      </c>
      <c r="U29" s="19"/>
      <c r="V29" s="131">
        <v>0.36</v>
      </c>
    </row>
    <row r="30" spans="2:22" ht="21" customHeight="1" x14ac:dyDescent="0.2">
      <c r="B30" s="132"/>
      <c r="C30" s="125">
        <v>24</v>
      </c>
      <c r="D30" s="36" t="s">
        <v>82</v>
      </c>
      <c r="E30" s="36">
        <v>570601055</v>
      </c>
      <c r="F30" s="126">
        <v>70</v>
      </c>
      <c r="G30" s="126">
        <v>550</v>
      </c>
      <c r="H30" s="126">
        <v>580</v>
      </c>
      <c r="I30" s="127" t="s">
        <v>185</v>
      </c>
      <c r="J30" s="128">
        <v>261</v>
      </c>
      <c r="K30" s="128">
        <v>175</v>
      </c>
      <c r="L30" s="128">
        <v>220</v>
      </c>
      <c r="M30" s="128">
        <v>1</v>
      </c>
      <c r="N30" s="128">
        <v>1</v>
      </c>
      <c r="O30" s="128" t="s">
        <v>33</v>
      </c>
      <c r="P30" s="128" t="s">
        <v>160</v>
      </c>
      <c r="Q30" s="172"/>
      <c r="R30" s="18" t="str">
        <f t="shared" si="0"/>
        <v>-</v>
      </c>
      <c r="S30" s="129">
        <v>15.59</v>
      </c>
      <c r="T30" s="130" t="str">
        <f t="shared" si="1"/>
        <v xml:space="preserve"> </v>
      </c>
      <c r="U30" s="19"/>
      <c r="V30" s="131">
        <v>0.36</v>
      </c>
    </row>
    <row r="31" spans="2:22" ht="21" customHeight="1" x14ac:dyDescent="0.2">
      <c r="B31" s="133"/>
      <c r="C31" s="125" t="s">
        <v>177</v>
      </c>
      <c r="D31" s="36" t="s">
        <v>83</v>
      </c>
      <c r="E31" s="36">
        <v>570600055</v>
      </c>
      <c r="F31" s="126">
        <v>70</v>
      </c>
      <c r="G31" s="126">
        <v>550</v>
      </c>
      <c r="H31" s="126">
        <v>580</v>
      </c>
      <c r="I31" s="127" t="s">
        <v>185</v>
      </c>
      <c r="J31" s="128">
        <v>261</v>
      </c>
      <c r="K31" s="128">
        <v>175</v>
      </c>
      <c r="L31" s="128">
        <v>220</v>
      </c>
      <c r="M31" s="128">
        <v>0</v>
      </c>
      <c r="N31" s="128">
        <v>1</v>
      </c>
      <c r="O31" s="128" t="s">
        <v>33</v>
      </c>
      <c r="P31" s="128" t="s">
        <v>160</v>
      </c>
      <c r="Q31" s="172"/>
      <c r="R31" s="18" t="str">
        <f t="shared" si="0"/>
        <v>-</v>
      </c>
      <c r="S31" s="129">
        <v>15.59</v>
      </c>
      <c r="T31" s="130" t="str">
        <f t="shared" si="1"/>
        <v xml:space="preserve"> </v>
      </c>
      <c r="U31" s="19"/>
      <c r="V31" s="131">
        <v>0.36</v>
      </c>
    </row>
    <row r="32" spans="2:22" ht="21" customHeight="1" x14ac:dyDescent="0.2">
      <c r="B32" s="124" t="s">
        <v>12</v>
      </c>
      <c r="C32" s="125" t="s">
        <v>178</v>
      </c>
      <c r="D32" s="36" t="s">
        <v>85</v>
      </c>
      <c r="E32" s="36">
        <v>570401053</v>
      </c>
      <c r="F32" s="126">
        <v>70</v>
      </c>
      <c r="G32" s="126">
        <v>510</v>
      </c>
      <c r="H32" s="126">
        <v>530</v>
      </c>
      <c r="I32" s="127" t="s">
        <v>185</v>
      </c>
      <c r="J32" s="128">
        <v>306</v>
      </c>
      <c r="K32" s="128">
        <v>173</v>
      </c>
      <c r="L32" s="128">
        <v>225</v>
      </c>
      <c r="M32" s="128">
        <v>0</v>
      </c>
      <c r="N32" s="128">
        <v>1</v>
      </c>
      <c r="O32" s="128" t="s">
        <v>33</v>
      </c>
      <c r="P32" s="128" t="s">
        <v>160</v>
      </c>
      <c r="Q32" s="172"/>
      <c r="R32" s="18" t="str">
        <f>IF(ISBLANK($H$10),"-",IF(ISBLANK(Q32),"-","YES"))</f>
        <v>-</v>
      </c>
      <c r="S32" s="129">
        <v>17.989999999999998</v>
      </c>
      <c r="T32" s="130" t="str">
        <f>IF(ISBLANK(Q32)," ",IF(ISBLANK($H$10),Q32*S32,((Q32*S32)+(Q32*V32))))</f>
        <v xml:space="preserve"> </v>
      </c>
      <c r="U32" s="19"/>
      <c r="V32" s="131">
        <v>0.4</v>
      </c>
    </row>
    <row r="33" spans="2:22" ht="21" customHeight="1" x14ac:dyDescent="0.2">
      <c r="B33" s="132"/>
      <c r="C33" s="125">
        <v>27</v>
      </c>
      <c r="D33" s="36" t="s">
        <v>84</v>
      </c>
      <c r="E33" s="36">
        <v>570400053</v>
      </c>
      <c r="F33" s="126">
        <v>70</v>
      </c>
      <c r="G33" s="126">
        <v>510</v>
      </c>
      <c r="H33" s="126">
        <v>530</v>
      </c>
      <c r="I33" s="127" t="s">
        <v>185</v>
      </c>
      <c r="J33" s="128">
        <v>306</v>
      </c>
      <c r="K33" s="128">
        <v>173</v>
      </c>
      <c r="L33" s="128">
        <v>225</v>
      </c>
      <c r="M33" s="128">
        <v>1</v>
      </c>
      <c r="N33" s="128">
        <v>1</v>
      </c>
      <c r="O33" s="128" t="s">
        <v>33</v>
      </c>
      <c r="P33" s="128" t="s">
        <v>160</v>
      </c>
      <c r="Q33" s="172"/>
      <c r="R33" s="18" t="str">
        <f>IF(ISBLANK($H$10),"-",IF(ISBLANK(Q33),"-","YES"))</f>
        <v>-</v>
      </c>
      <c r="S33" s="129">
        <v>17.989999999999998</v>
      </c>
      <c r="T33" s="130" t="str">
        <f>IF(ISBLANK(Q33)," ",IF(ISBLANK($H$10),Q33*S33,((Q33*S33)+(Q33*V33))))</f>
        <v xml:space="preserve"> </v>
      </c>
      <c r="U33" s="19"/>
      <c r="V33" s="131">
        <v>0.4</v>
      </c>
    </row>
    <row r="34" spans="2:22" ht="21" customHeight="1" x14ac:dyDescent="0.2">
      <c r="B34" s="132"/>
      <c r="C34" s="125" t="s">
        <v>178</v>
      </c>
      <c r="D34" s="36" t="s">
        <v>87</v>
      </c>
      <c r="E34" s="36">
        <v>580401060</v>
      </c>
      <c r="F34" s="126">
        <v>80</v>
      </c>
      <c r="G34" s="126">
        <v>560</v>
      </c>
      <c r="H34" s="126">
        <v>590</v>
      </c>
      <c r="I34" s="127" t="s">
        <v>185</v>
      </c>
      <c r="J34" s="128">
        <v>306</v>
      </c>
      <c r="K34" s="128">
        <v>173</v>
      </c>
      <c r="L34" s="128">
        <v>225</v>
      </c>
      <c r="M34" s="128">
        <v>0</v>
      </c>
      <c r="N34" s="128">
        <v>1</v>
      </c>
      <c r="O34" s="128" t="s">
        <v>33</v>
      </c>
      <c r="P34" s="128" t="s">
        <v>160</v>
      </c>
      <c r="Q34" s="172"/>
      <c r="R34" s="18" t="str">
        <f>IF(ISBLANK($H$10),"-",IF(ISBLANK(Q34),"-","YES"))</f>
        <v>-</v>
      </c>
      <c r="S34" s="129">
        <v>19.52</v>
      </c>
      <c r="T34" s="130" t="str">
        <f>IF(ISBLANK(Q34)," ",IF(ISBLANK($H$10),Q34*S34,((Q34*S34)+(Q34*V34))))</f>
        <v xml:space="preserve"> </v>
      </c>
      <c r="U34" s="19"/>
      <c r="V34" s="131">
        <v>0.4</v>
      </c>
    </row>
    <row r="35" spans="2:22" ht="21" customHeight="1" x14ac:dyDescent="0.2">
      <c r="B35" s="132"/>
      <c r="C35" s="125">
        <v>27</v>
      </c>
      <c r="D35" s="36" t="s">
        <v>86</v>
      </c>
      <c r="E35" s="36">
        <v>580400060</v>
      </c>
      <c r="F35" s="126">
        <v>80</v>
      </c>
      <c r="G35" s="126">
        <v>560</v>
      </c>
      <c r="H35" s="126">
        <v>590</v>
      </c>
      <c r="I35" s="127" t="s">
        <v>185</v>
      </c>
      <c r="J35" s="128">
        <v>306</v>
      </c>
      <c r="K35" s="128">
        <v>173</v>
      </c>
      <c r="L35" s="128">
        <v>225</v>
      </c>
      <c r="M35" s="128">
        <v>1</v>
      </c>
      <c r="N35" s="128">
        <v>1</v>
      </c>
      <c r="O35" s="128" t="s">
        <v>33</v>
      </c>
      <c r="P35" s="128" t="s">
        <v>160</v>
      </c>
      <c r="Q35" s="172"/>
      <c r="R35" s="18" t="str">
        <f t="shared" si="0"/>
        <v>-</v>
      </c>
      <c r="S35" s="129">
        <v>19.52</v>
      </c>
      <c r="T35" s="130" t="str">
        <f t="shared" si="1"/>
        <v xml:space="preserve"> </v>
      </c>
      <c r="U35" s="19"/>
      <c r="V35" s="131">
        <v>0.4</v>
      </c>
    </row>
    <row r="36" spans="2:22" ht="21" customHeight="1" x14ac:dyDescent="0.2">
      <c r="B36" s="132"/>
      <c r="C36" s="125" t="s">
        <v>178</v>
      </c>
      <c r="D36" s="36" t="s">
        <v>89</v>
      </c>
      <c r="E36" s="36">
        <v>590401069</v>
      </c>
      <c r="F36" s="126">
        <v>90</v>
      </c>
      <c r="G36" s="126">
        <v>740</v>
      </c>
      <c r="H36" s="126">
        <v>780</v>
      </c>
      <c r="I36" s="127" t="s">
        <v>185</v>
      </c>
      <c r="J36" s="128">
        <v>306</v>
      </c>
      <c r="K36" s="128">
        <v>173</v>
      </c>
      <c r="L36" s="128">
        <v>225</v>
      </c>
      <c r="M36" s="128">
        <v>0</v>
      </c>
      <c r="N36" s="128">
        <v>1</v>
      </c>
      <c r="O36" s="128" t="s">
        <v>33</v>
      </c>
      <c r="P36" s="128" t="s">
        <v>160</v>
      </c>
      <c r="Q36" s="172"/>
      <c r="R36" s="18" t="str">
        <f>IF(ISBLANK($H$10),"-",IF(ISBLANK(Q36),"-","YES"))</f>
        <v>-</v>
      </c>
      <c r="S36" s="129">
        <v>19.52</v>
      </c>
      <c r="T36" s="130" t="str">
        <f>IF(ISBLANK(Q36)," ",IF(ISBLANK($H$10),Q36*S36,((Q36*S36)+(Q36*V36))))</f>
        <v xml:space="preserve"> </v>
      </c>
      <c r="U36" s="19"/>
      <c r="V36" s="131">
        <v>0.4</v>
      </c>
    </row>
    <row r="37" spans="2:22" ht="21" customHeight="1" x14ac:dyDescent="0.2">
      <c r="B37" s="132"/>
      <c r="C37" s="125">
        <v>27</v>
      </c>
      <c r="D37" s="36" t="s">
        <v>88</v>
      </c>
      <c r="E37" s="36">
        <v>590400069</v>
      </c>
      <c r="F37" s="126">
        <v>90</v>
      </c>
      <c r="G37" s="126">
        <v>740</v>
      </c>
      <c r="H37" s="126">
        <v>780</v>
      </c>
      <c r="I37" s="127" t="s">
        <v>185</v>
      </c>
      <c r="J37" s="128">
        <v>306</v>
      </c>
      <c r="K37" s="128">
        <v>173</v>
      </c>
      <c r="L37" s="128">
        <v>225</v>
      </c>
      <c r="M37" s="128">
        <v>1</v>
      </c>
      <c r="N37" s="128">
        <v>1</v>
      </c>
      <c r="O37" s="128" t="s">
        <v>33</v>
      </c>
      <c r="P37" s="128" t="s">
        <v>160</v>
      </c>
      <c r="Q37" s="172"/>
      <c r="R37" s="18" t="str">
        <f t="shared" si="0"/>
        <v>-</v>
      </c>
      <c r="S37" s="129">
        <v>19.52</v>
      </c>
      <c r="T37" s="130" t="str">
        <f t="shared" si="1"/>
        <v xml:space="preserve"> </v>
      </c>
      <c r="U37" s="19"/>
      <c r="V37" s="131">
        <v>0.4</v>
      </c>
    </row>
    <row r="38" spans="2:22" ht="21" customHeight="1" x14ac:dyDescent="0.2">
      <c r="B38" s="133"/>
      <c r="S38" s="4"/>
      <c r="T38" s="4"/>
    </row>
    <row r="39" spans="2:22" ht="33.75" customHeight="1" x14ac:dyDescent="0.2">
      <c r="B39" s="63" t="s">
        <v>191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5"/>
      <c r="V39" s="35"/>
    </row>
    <row r="40" spans="2:22" ht="21" customHeight="1" x14ac:dyDescent="0.2">
      <c r="B40" s="126" t="s">
        <v>17</v>
      </c>
      <c r="C40" s="126"/>
      <c r="D40" s="36" t="s">
        <v>90</v>
      </c>
      <c r="E40" s="36">
        <v>540406034</v>
      </c>
      <c r="F40" s="126">
        <v>40</v>
      </c>
      <c r="G40" s="126">
        <v>340</v>
      </c>
      <c r="H40" s="126">
        <v>360</v>
      </c>
      <c r="I40" s="127" t="s">
        <v>185</v>
      </c>
      <c r="J40" s="128">
        <v>175</v>
      </c>
      <c r="K40" s="128">
        <v>175</v>
      </c>
      <c r="L40" s="128">
        <v>190</v>
      </c>
      <c r="M40" s="128">
        <v>0</v>
      </c>
      <c r="N40" s="128">
        <v>1</v>
      </c>
      <c r="O40" s="128" t="s">
        <v>31</v>
      </c>
      <c r="P40" s="128" t="s">
        <v>160</v>
      </c>
      <c r="Q40" s="172"/>
      <c r="R40" s="18" t="str">
        <f t="shared" ref="R40:R47" si="2">IF(ISBLANK($H$10),"-",IF(ISBLANK(Q40),"-","YES"))</f>
        <v>-</v>
      </c>
      <c r="S40" s="129">
        <v>9.7799999999999994</v>
      </c>
      <c r="T40" s="130" t="str">
        <f t="shared" ref="T40:T70" si="3">IF(ISBLANK(Q40)," ",IF(ISBLANK($H$10),Q40*S40,((Q40*S40)+(Q40*V40))))</f>
        <v xml:space="preserve"> </v>
      </c>
      <c r="V40" s="131">
        <v>0.25</v>
      </c>
    </row>
    <row r="41" spans="2:22" ht="21" customHeight="1" x14ac:dyDescent="0.2">
      <c r="B41" s="124" t="s">
        <v>18</v>
      </c>
      <c r="C41" s="125"/>
      <c r="D41" s="36" t="s">
        <v>91</v>
      </c>
      <c r="E41" s="36">
        <v>535400033</v>
      </c>
      <c r="F41" s="126">
        <v>35</v>
      </c>
      <c r="G41" s="126">
        <v>330</v>
      </c>
      <c r="H41" s="126">
        <v>350</v>
      </c>
      <c r="I41" s="127" t="s">
        <v>185</v>
      </c>
      <c r="J41" s="128">
        <v>207</v>
      </c>
      <c r="K41" s="128">
        <v>175</v>
      </c>
      <c r="L41" s="128">
        <v>175</v>
      </c>
      <c r="M41" s="128">
        <v>0</v>
      </c>
      <c r="N41" s="128">
        <v>1</v>
      </c>
      <c r="O41" s="128" t="s">
        <v>31</v>
      </c>
      <c r="P41" s="128" t="s">
        <v>160</v>
      </c>
      <c r="Q41" s="172"/>
      <c r="R41" s="18" t="str">
        <f t="shared" si="2"/>
        <v>-</v>
      </c>
      <c r="S41" s="129">
        <v>10.119999999999999</v>
      </c>
      <c r="T41" s="130" t="str">
        <f t="shared" si="3"/>
        <v xml:space="preserve"> </v>
      </c>
      <c r="V41" s="131">
        <v>0.28000000000000003</v>
      </c>
    </row>
    <row r="42" spans="2:22" ht="21" customHeight="1" x14ac:dyDescent="0.2">
      <c r="B42" s="132"/>
      <c r="C42" s="125"/>
      <c r="D42" s="36" t="s">
        <v>92</v>
      </c>
      <c r="E42" s="36">
        <v>541400036</v>
      </c>
      <c r="F42" s="126">
        <v>41</v>
      </c>
      <c r="G42" s="126">
        <v>360</v>
      </c>
      <c r="H42" s="126">
        <v>380</v>
      </c>
      <c r="I42" s="127" t="s">
        <v>185</v>
      </c>
      <c r="J42" s="128">
        <v>207</v>
      </c>
      <c r="K42" s="128">
        <v>175</v>
      </c>
      <c r="L42" s="128">
        <v>175</v>
      </c>
      <c r="M42" s="128">
        <v>0</v>
      </c>
      <c r="N42" s="128">
        <v>1</v>
      </c>
      <c r="O42" s="128" t="s">
        <v>31</v>
      </c>
      <c r="P42" s="128" t="s">
        <v>160</v>
      </c>
      <c r="Q42" s="172"/>
      <c r="R42" s="18" t="str">
        <f t="shared" si="2"/>
        <v>-</v>
      </c>
      <c r="S42" s="129">
        <v>10.77</v>
      </c>
      <c r="T42" s="130" t="str">
        <f t="shared" si="3"/>
        <v xml:space="preserve"> </v>
      </c>
      <c r="V42" s="131">
        <v>0.28000000000000003</v>
      </c>
    </row>
    <row r="43" spans="2:22" ht="21" customHeight="1" x14ac:dyDescent="0.2">
      <c r="B43" s="133"/>
      <c r="C43" s="125"/>
      <c r="D43" s="36" t="s">
        <v>92</v>
      </c>
      <c r="E43" s="36">
        <v>544402044</v>
      </c>
      <c r="F43" s="126">
        <v>44</v>
      </c>
      <c r="G43" s="126">
        <v>440</v>
      </c>
      <c r="H43" s="126">
        <v>460</v>
      </c>
      <c r="I43" s="127" t="s">
        <v>185</v>
      </c>
      <c r="J43" s="128">
        <v>207</v>
      </c>
      <c r="K43" s="128">
        <v>175</v>
      </c>
      <c r="L43" s="128">
        <v>175</v>
      </c>
      <c r="M43" s="128">
        <v>0</v>
      </c>
      <c r="N43" s="128">
        <v>1</v>
      </c>
      <c r="O43" s="128" t="s">
        <v>31</v>
      </c>
      <c r="P43" s="128" t="s">
        <v>160</v>
      </c>
      <c r="Q43" s="172"/>
      <c r="R43" s="18" t="str">
        <f t="shared" si="2"/>
        <v>-</v>
      </c>
      <c r="S43" s="129">
        <v>11.05</v>
      </c>
      <c r="T43" s="130" t="str">
        <f t="shared" si="3"/>
        <v xml:space="preserve"> </v>
      </c>
      <c r="V43" s="131">
        <v>0.28000000000000003</v>
      </c>
    </row>
    <row r="44" spans="2:22" ht="21" customHeight="1" x14ac:dyDescent="0.2">
      <c r="B44" s="124" t="s">
        <v>19</v>
      </c>
      <c r="C44" s="125" t="s">
        <v>179</v>
      </c>
      <c r="D44" s="36" t="s">
        <v>93</v>
      </c>
      <c r="E44" s="36">
        <v>540129034</v>
      </c>
      <c r="F44" s="126">
        <v>40</v>
      </c>
      <c r="G44" s="126">
        <v>340</v>
      </c>
      <c r="H44" s="126">
        <v>360</v>
      </c>
      <c r="I44" s="127" t="s">
        <v>185</v>
      </c>
      <c r="J44" s="128">
        <v>207</v>
      </c>
      <c r="K44" s="128">
        <v>175</v>
      </c>
      <c r="L44" s="128">
        <v>190</v>
      </c>
      <c r="M44" s="128">
        <v>0</v>
      </c>
      <c r="N44" s="128">
        <v>1</v>
      </c>
      <c r="O44" s="128" t="s">
        <v>31</v>
      </c>
      <c r="P44" s="128" t="s">
        <v>160</v>
      </c>
      <c r="Q44" s="172"/>
      <c r="R44" s="18" t="str">
        <f t="shared" si="2"/>
        <v>-</v>
      </c>
      <c r="S44" s="129">
        <v>10.84</v>
      </c>
      <c r="T44" s="130" t="str">
        <f t="shared" si="3"/>
        <v xml:space="preserve"> </v>
      </c>
      <c r="V44" s="131">
        <v>0.28000000000000003</v>
      </c>
    </row>
    <row r="45" spans="2:22" ht="21" customHeight="1" x14ac:dyDescent="0.2">
      <c r="B45" s="132"/>
      <c r="C45" s="125" t="s">
        <v>179</v>
      </c>
      <c r="D45" s="36" t="s">
        <v>94</v>
      </c>
      <c r="E45" s="36">
        <v>545412040</v>
      </c>
      <c r="F45" s="126">
        <v>45</v>
      </c>
      <c r="G45" s="126">
        <v>400</v>
      </c>
      <c r="H45" s="126">
        <v>420</v>
      </c>
      <c r="I45" s="127" t="s">
        <v>185</v>
      </c>
      <c r="J45" s="128">
        <v>207</v>
      </c>
      <c r="K45" s="128">
        <v>175</v>
      </c>
      <c r="L45" s="128">
        <v>190</v>
      </c>
      <c r="M45" s="128">
        <v>0</v>
      </c>
      <c r="N45" s="128">
        <v>1</v>
      </c>
      <c r="O45" s="128" t="s">
        <v>31</v>
      </c>
      <c r="P45" s="128" t="s">
        <v>160</v>
      </c>
      <c r="Q45" s="172"/>
      <c r="R45" s="18" t="str">
        <f t="shared" si="2"/>
        <v>-</v>
      </c>
      <c r="S45" s="129">
        <v>11.57</v>
      </c>
      <c r="T45" s="130" t="str">
        <f t="shared" si="3"/>
        <v xml:space="preserve"> </v>
      </c>
      <c r="V45" s="131">
        <v>0.28000000000000003</v>
      </c>
    </row>
    <row r="46" spans="2:22" ht="21" customHeight="1" x14ac:dyDescent="0.2">
      <c r="B46" s="132"/>
      <c r="C46" s="125">
        <v>26</v>
      </c>
      <c r="D46" s="36" t="s">
        <v>95</v>
      </c>
      <c r="E46" s="36">
        <v>545413040</v>
      </c>
      <c r="F46" s="126">
        <v>45</v>
      </c>
      <c r="G46" s="126">
        <v>400</v>
      </c>
      <c r="H46" s="126">
        <v>420</v>
      </c>
      <c r="I46" s="127" t="s">
        <v>185</v>
      </c>
      <c r="J46" s="128">
        <v>207</v>
      </c>
      <c r="K46" s="128">
        <v>175</v>
      </c>
      <c r="L46" s="128">
        <v>190</v>
      </c>
      <c r="M46" s="128">
        <v>1</v>
      </c>
      <c r="N46" s="128">
        <v>1</v>
      </c>
      <c r="O46" s="128" t="s">
        <v>31</v>
      </c>
      <c r="P46" s="128" t="s">
        <v>160</v>
      </c>
      <c r="Q46" s="172"/>
      <c r="R46" s="18" t="str">
        <f t="shared" si="2"/>
        <v>-</v>
      </c>
      <c r="S46" s="129">
        <v>11.57</v>
      </c>
      <c r="T46" s="130" t="str">
        <f t="shared" si="3"/>
        <v xml:space="preserve"> </v>
      </c>
      <c r="V46" s="131">
        <v>0.28000000000000003</v>
      </c>
    </row>
    <row r="47" spans="2:22" ht="21" customHeight="1" x14ac:dyDescent="0.2">
      <c r="B47" s="133"/>
      <c r="C47" s="125" t="s">
        <v>179</v>
      </c>
      <c r="D47" s="36" t="s">
        <v>96</v>
      </c>
      <c r="E47" s="36">
        <v>550403044</v>
      </c>
      <c r="F47" s="126">
        <v>52</v>
      </c>
      <c r="G47" s="126">
        <v>470</v>
      </c>
      <c r="H47" s="126">
        <v>500</v>
      </c>
      <c r="I47" s="127" t="s">
        <v>185</v>
      </c>
      <c r="J47" s="128">
        <v>207</v>
      </c>
      <c r="K47" s="128">
        <v>175</v>
      </c>
      <c r="L47" s="128">
        <v>190</v>
      </c>
      <c r="M47" s="128">
        <v>0</v>
      </c>
      <c r="N47" s="128">
        <v>1</v>
      </c>
      <c r="O47" s="128" t="s">
        <v>31</v>
      </c>
      <c r="P47" s="128" t="s">
        <v>160</v>
      </c>
      <c r="Q47" s="172"/>
      <c r="R47" s="18" t="str">
        <f t="shared" si="2"/>
        <v>-</v>
      </c>
      <c r="S47" s="129">
        <v>12.14</v>
      </c>
      <c r="T47" s="130" t="str">
        <f t="shared" si="3"/>
        <v xml:space="preserve"> </v>
      </c>
      <c r="V47" s="131">
        <v>0.307</v>
      </c>
    </row>
    <row r="48" spans="2:22" ht="21" customHeight="1" x14ac:dyDescent="0.25">
      <c r="B48" s="124" t="s">
        <v>21</v>
      </c>
      <c r="C48" s="111"/>
      <c r="D48" s="36" t="s">
        <v>97</v>
      </c>
      <c r="E48" s="36">
        <v>545106030</v>
      </c>
      <c r="F48" s="126">
        <v>45</v>
      </c>
      <c r="G48" s="126">
        <v>300</v>
      </c>
      <c r="H48" s="126">
        <v>310</v>
      </c>
      <c r="I48" s="127" t="s">
        <v>185</v>
      </c>
      <c r="J48" s="128">
        <v>220</v>
      </c>
      <c r="K48" s="128">
        <v>135</v>
      </c>
      <c r="L48" s="128">
        <v>225</v>
      </c>
      <c r="M48" s="128">
        <v>0</v>
      </c>
      <c r="N48" s="128">
        <v>1</v>
      </c>
      <c r="O48" s="128" t="s">
        <v>33</v>
      </c>
      <c r="P48" s="128" t="s">
        <v>160</v>
      </c>
      <c r="Q48" s="172"/>
      <c r="R48" s="21" t="s">
        <v>49</v>
      </c>
      <c r="S48" s="129">
        <v>10.82</v>
      </c>
      <c r="T48" s="130" t="str">
        <f>IF(ISBLANK(Q48)," ",IF(ISBLANK($H$10),Q48*S48,((Q48*S48))))</f>
        <v xml:space="preserve"> </v>
      </c>
      <c r="V48" s="21" t="s">
        <v>49</v>
      </c>
    </row>
    <row r="49" spans="2:22" ht="21" customHeight="1" x14ac:dyDescent="0.25">
      <c r="B49" s="133"/>
      <c r="C49" s="111"/>
      <c r="D49" s="36" t="s">
        <v>98</v>
      </c>
      <c r="E49" s="36">
        <v>545107030</v>
      </c>
      <c r="F49" s="126">
        <v>45</v>
      </c>
      <c r="G49" s="126">
        <v>300</v>
      </c>
      <c r="H49" s="126">
        <v>310</v>
      </c>
      <c r="I49" s="127" t="s">
        <v>185</v>
      </c>
      <c r="J49" s="128">
        <v>220</v>
      </c>
      <c r="K49" s="128">
        <v>135</v>
      </c>
      <c r="L49" s="128">
        <v>225</v>
      </c>
      <c r="M49" s="128">
        <v>1</v>
      </c>
      <c r="N49" s="128">
        <v>1</v>
      </c>
      <c r="O49" s="128" t="s">
        <v>33</v>
      </c>
      <c r="P49" s="128" t="s">
        <v>160</v>
      </c>
      <c r="Q49" s="172"/>
      <c r="R49" s="21" t="s">
        <v>49</v>
      </c>
      <c r="S49" s="129">
        <v>10.82</v>
      </c>
      <c r="T49" s="130" t="str">
        <f>IF(ISBLANK(Q49)," ",IF(ISBLANK($H$10),Q49*S49,((Q49*S49))))</f>
        <v xml:space="preserve"> </v>
      </c>
      <c r="V49" s="21" t="s">
        <v>49</v>
      </c>
    </row>
    <row r="50" spans="2:22" ht="21" customHeight="1" x14ac:dyDescent="0.2">
      <c r="B50" s="124" t="s">
        <v>20</v>
      </c>
      <c r="C50" s="125">
        <v>42</v>
      </c>
      <c r="D50" s="36" t="s">
        <v>99</v>
      </c>
      <c r="E50" s="36">
        <v>550403044</v>
      </c>
      <c r="F50" s="126">
        <v>50</v>
      </c>
      <c r="G50" s="126">
        <v>440</v>
      </c>
      <c r="H50" s="126">
        <v>460</v>
      </c>
      <c r="I50" s="127" t="s">
        <v>185</v>
      </c>
      <c r="J50" s="128">
        <v>242</v>
      </c>
      <c r="K50" s="128">
        <v>175</v>
      </c>
      <c r="L50" s="128">
        <v>175</v>
      </c>
      <c r="M50" s="128">
        <v>0</v>
      </c>
      <c r="N50" s="128">
        <v>1</v>
      </c>
      <c r="O50" s="128" t="s">
        <v>31</v>
      </c>
      <c r="P50" s="128" t="s">
        <v>160</v>
      </c>
      <c r="Q50" s="172"/>
      <c r="R50" s="18" t="str">
        <f t="shared" ref="R50:R70" si="4">IF(ISBLANK($H$10),"-",IF(ISBLANK(Q50),"-","YES"))</f>
        <v>-</v>
      </c>
      <c r="S50" s="129">
        <v>12.58</v>
      </c>
      <c r="T50" s="130" t="str">
        <f t="shared" si="3"/>
        <v xml:space="preserve"> </v>
      </c>
      <c r="V50" s="131">
        <v>0.307</v>
      </c>
    </row>
    <row r="51" spans="2:22" ht="21" customHeight="1" x14ac:dyDescent="0.2">
      <c r="B51" s="133"/>
      <c r="C51" s="125">
        <v>42</v>
      </c>
      <c r="D51" s="36" t="s">
        <v>100</v>
      </c>
      <c r="E51" s="36">
        <v>553400047</v>
      </c>
      <c r="F51" s="126">
        <v>53</v>
      </c>
      <c r="G51" s="126">
        <v>470</v>
      </c>
      <c r="H51" s="126">
        <v>500</v>
      </c>
      <c r="I51" s="127" t="s">
        <v>185</v>
      </c>
      <c r="J51" s="128">
        <v>242</v>
      </c>
      <c r="K51" s="128">
        <v>175</v>
      </c>
      <c r="L51" s="128">
        <v>175</v>
      </c>
      <c r="M51" s="128">
        <v>0</v>
      </c>
      <c r="N51" s="128">
        <v>1</v>
      </c>
      <c r="O51" s="128" t="s">
        <v>31</v>
      </c>
      <c r="P51" s="128" t="s">
        <v>160</v>
      </c>
      <c r="Q51" s="172"/>
      <c r="R51" s="18" t="str">
        <f t="shared" si="4"/>
        <v>-</v>
      </c>
      <c r="S51" s="129">
        <v>12.85</v>
      </c>
      <c r="T51" s="130" t="str">
        <f t="shared" si="3"/>
        <v xml:space="preserve"> </v>
      </c>
      <c r="V51" s="131">
        <v>0.307</v>
      </c>
    </row>
    <row r="52" spans="2:22" ht="21" customHeight="1" x14ac:dyDescent="0.2">
      <c r="B52" s="124" t="s">
        <v>5</v>
      </c>
      <c r="C52" s="125">
        <v>47</v>
      </c>
      <c r="D52" s="36" t="s">
        <v>101</v>
      </c>
      <c r="E52" s="36">
        <v>550100044</v>
      </c>
      <c r="F52" s="126">
        <v>50</v>
      </c>
      <c r="G52" s="126">
        <v>440</v>
      </c>
      <c r="H52" s="126">
        <v>470</v>
      </c>
      <c r="I52" s="127" t="s">
        <v>185</v>
      </c>
      <c r="J52" s="128">
        <v>242</v>
      </c>
      <c r="K52" s="128">
        <v>175</v>
      </c>
      <c r="L52" s="128">
        <v>190</v>
      </c>
      <c r="M52" s="128">
        <v>0</v>
      </c>
      <c r="N52" s="128">
        <v>1</v>
      </c>
      <c r="O52" s="128" t="s">
        <v>31</v>
      </c>
      <c r="P52" s="128" t="s">
        <v>160</v>
      </c>
      <c r="Q52" s="172"/>
      <c r="R52" s="18" t="str">
        <f t="shared" si="4"/>
        <v>-</v>
      </c>
      <c r="S52" s="129">
        <v>13.28</v>
      </c>
      <c r="T52" s="130" t="str">
        <f t="shared" si="3"/>
        <v xml:space="preserve"> </v>
      </c>
      <c r="V52" s="131">
        <v>0.307</v>
      </c>
    </row>
    <row r="53" spans="2:22" ht="21" customHeight="1" x14ac:dyDescent="0.2">
      <c r="B53" s="132"/>
      <c r="C53" s="125">
        <v>47</v>
      </c>
      <c r="D53" s="36" t="s">
        <v>102</v>
      </c>
      <c r="E53" s="36">
        <v>556400048</v>
      </c>
      <c r="F53" s="126">
        <v>56</v>
      </c>
      <c r="G53" s="126">
        <v>480</v>
      </c>
      <c r="H53" s="126">
        <v>510</v>
      </c>
      <c r="I53" s="127" t="s">
        <v>185</v>
      </c>
      <c r="J53" s="128">
        <v>242</v>
      </c>
      <c r="K53" s="128">
        <v>175</v>
      </c>
      <c r="L53" s="128">
        <v>190</v>
      </c>
      <c r="M53" s="128">
        <v>0</v>
      </c>
      <c r="N53" s="128">
        <v>1</v>
      </c>
      <c r="O53" s="128" t="s">
        <v>31</v>
      </c>
      <c r="P53" s="128" t="s">
        <v>160</v>
      </c>
      <c r="Q53" s="172"/>
      <c r="R53" s="18" t="str">
        <f t="shared" si="4"/>
        <v>-</v>
      </c>
      <c r="S53" s="129">
        <v>13.44</v>
      </c>
      <c r="T53" s="130" t="str">
        <f t="shared" si="3"/>
        <v xml:space="preserve"> </v>
      </c>
      <c r="V53" s="131">
        <v>0.307</v>
      </c>
    </row>
    <row r="54" spans="2:22" ht="21" customHeight="1" x14ac:dyDescent="0.2">
      <c r="B54" s="132"/>
      <c r="C54" s="125" t="s">
        <v>180</v>
      </c>
      <c r="D54" s="36" t="s">
        <v>103</v>
      </c>
      <c r="E54" s="36">
        <v>556401048</v>
      </c>
      <c r="F54" s="126">
        <v>56</v>
      </c>
      <c r="G54" s="126">
        <v>480</v>
      </c>
      <c r="H54" s="126">
        <v>510</v>
      </c>
      <c r="I54" s="127" t="s">
        <v>185</v>
      </c>
      <c r="J54" s="128">
        <v>242</v>
      </c>
      <c r="K54" s="128">
        <v>175</v>
      </c>
      <c r="L54" s="128">
        <v>190</v>
      </c>
      <c r="M54" s="128">
        <v>1</v>
      </c>
      <c r="N54" s="128">
        <v>1</v>
      </c>
      <c r="O54" s="128" t="s">
        <v>31</v>
      </c>
      <c r="P54" s="128" t="s">
        <v>160</v>
      </c>
      <c r="Q54" s="172"/>
      <c r="R54" s="18" t="str">
        <f t="shared" si="4"/>
        <v>-</v>
      </c>
      <c r="S54" s="129">
        <v>13.44</v>
      </c>
      <c r="T54" s="130" t="str">
        <f t="shared" si="3"/>
        <v xml:space="preserve"> </v>
      </c>
      <c r="V54" s="131">
        <v>0.307</v>
      </c>
    </row>
    <row r="55" spans="2:22" ht="21" customHeight="1" x14ac:dyDescent="0.2">
      <c r="B55" s="132"/>
      <c r="C55" s="125">
        <v>47</v>
      </c>
      <c r="D55" s="36" t="s">
        <v>104</v>
      </c>
      <c r="E55" s="36">
        <v>560408054</v>
      </c>
      <c r="F55" s="126">
        <v>60</v>
      </c>
      <c r="G55" s="126">
        <v>540</v>
      </c>
      <c r="H55" s="126">
        <v>570</v>
      </c>
      <c r="I55" s="127" t="s">
        <v>185</v>
      </c>
      <c r="J55" s="128">
        <v>242</v>
      </c>
      <c r="K55" s="128">
        <v>175</v>
      </c>
      <c r="L55" s="128">
        <v>190</v>
      </c>
      <c r="M55" s="128">
        <v>0</v>
      </c>
      <c r="N55" s="128">
        <v>1</v>
      </c>
      <c r="O55" s="128" t="s">
        <v>31</v>
      </c>
      <c r="P55" s="128" t="s">
        <v>160</v>
      </c>
      <c r="Q55" s="172"/>
      <c r="R55" s="18" t="str">
        <f t="shared" si="4"/>
        <v>-</v>
      </c>
      <c r="S55" s="129">
        <v>14.276</v>
      </c>
      <c r="T55" s="130" t="str">
        <f t="shared" si="3"/>
        <v xml:space="preserve"> </v>
      </c>
      <c r="V55" s="131">
        <v>0.307</v>
      </c>
    </row>
    <row r="56" spans="2:22" ht="21" customHeight="1" x14ac:dyDescent="0.2">
      <c r="B56" s="133"/>
      <c r="C56" s="125" t="s">
        <v>180</v>
      </c>
      <c r="D56" s="36" t="s">
        <v>105</v>
      </c>
      <c r="E56" s="36">
        <v>560127054</v>
      </c>
      <c r="F56" s="126">
        <v>60</v>
      </c>
      <c r="G56" s="126">
        <v>540</v>
      </c>
      <c r="H56" s="126">
        <v>570</v>
      </c>
      <c r="I56" s="127" t="s">
        <v>185</v>
      </c>
      <c r="J56" s="128">
        <v>242</v>
      </c>
      <c r="K56" s="128">
        <v>175</v>
      </c>
      <c r="L56" s="128">
        <v>190</v>
      </c>
      <c r="M56" s="128">
        <v>1</v>
      </c>
      <c r="N56" s="128">
        <v>1</v>
      </c>
      <c r="O56" s="128" t="s">
        <v>31</v>
      </c>
      <c r="P56" s="128" t="s">
        <v>160</v>
      </c>
      <c r="Q56" s="172"/>
      <c r="R56" s="18" t="str">
        <f t="shared" si="4"/>
        <v>-</v>
      </c>
      <c r="S56" s="129">
        <v>14.276</v>
      </c>
      <c r="T56" s="130" t="str">
        <f t="shared" si="3"/>
        <v xml:space="preserve"> </v>
      </c>
      <c r="V56" s="131">
        <v>0.307</v>
      </c>
    </row>
    <row r="57" spans="2:22" ht="21" customHeight="1" x14ac:dyDescent="0.2">
      <c r="B57" s="124" t="s">
        <v>6</v>
      </c>
      <c r="C57" s="125">
        <v>91</v>
      </c>
      <c r="D57" s="36" t="s">
        <v>106</v>
      </c>
      <c r="E57" s="36">
        <v>563101060</v>
      </c>
      <c r="F57" s="126">
        <v>63</v>
      </c>
      <c r="G57" s="126">
        <v>600</v>
      </c>
      <c r="H57" s="126">
        <v>620</v>
      </c>
      <c r="I57" s="127" t="s">
        <v>185</v>
      </c>
      <c r="J57" s="128">
        <v>278</v>
      </c>
      <c r="K57" s="128">
        <v>175</v>
      </c>
      <c r="L57" s="128">
        <v>175</v>
      </c>
      <c r="M57" s="128">
        <v>0</v>
      </c>
      <c r="N57" s="128">
        <v>1</v>
      </c>
      <c r="O57" s="128" t="s">
        <v>31</v>
      </c>
      <c r="P57" s="128" t="s">
        <v>160</v>
      </c>
      <c r="Q57" s="172"/>
      <c r="R57" s="18" t="str">
        <f t="shared" si="4"/>
        <v>-</v>
      </c>
      <c r="S57" s="129">
        <v>14.95</v>
      </c>
      <c r="T57" s="130" t="str">
        <f t="shared" si="3"/>
        <v xml:space="preserve"> </v>
      </c>
      <c r="V57" s="131">
        <v>0.33500000000000002</v>
      </c>
    </row>
    <row r="58" spans="2:22" ht="21" customHeight="1" x14ac:dyDescent="0.2">
      <c r="B58" s="133"/>
      <c r="C58" s="125">
        <v>91</v>
      </c>
      <c r="D58" s="36" t="s">
        <v>107</v>
      </c>
      <c r="E58" s="36">
        <v>570144064</v>
      </c>
      <c r="F58" s="126">
        <v>70</v>
      </c>
      <c r="G58" s="126">
        <v>640</v>
      </c>
      <c r="H58" s="126">
        <v>660</v>
      </c>
      <c r="I58" s="127" t="s">
        <v>185</v>
      </c>
      <c r="J58" s="128">
        <v>278</v>
      </c>
      <c r="K58" s="128">
        <v>175</v>
      </c>
      <c r="L58" s="128">
        <v>175</v>
      </c>
      <c r="M58" s="128">
        <v>0</v>
      </c>
      <c r="N58" s="128">
        <v>1</v>
      </c>
      <c r="O58" s="128" t="s">
        <v>31</v>
      </c>
      <c r="P58" s="128" t="s">
        <v>160</v>
      </c>
      <c r="Q58" s="172"/>
      <c r="R58" s="18" t="str">
        <f t="shared" si="4"/>
        <v>-</v>
      </c>
      <c r="S58" s="129">
        <v>15.72</v>
      </c>
      <c r="T58" s="130" t="str">
        <f t="shared" si="3"/>
        <v xml:space="preserve"> </v>
      </c>
      <c r="V58" s="131">
        <v>0.33500000000000002</v>
      </c>
    </row>
    <row r="59" spans="2:22" ht="21" customHeight="1" x14ac:dyDescent="0.2">
      <c r="B59" s="124" t="s">
        <v>4</v>
      </c>
      <c r="C59" s="125">
        <v>48</v>
      </c>
      <c r="D59" s="36" t="s">
        <v>108</v>
      </c>
      <c r="E59" s="36">
        <v>560101060</v>
      </c>
      <c r="F59" s="126">
        <v>60</v>
      </c>
      <c r="G59" s="126">
        <v>600</v>
      </c>
      <c r="H59" s="126">
        <v>620</v>
      </c>
      <c r="I59" s="127" t="s">
        <v>185</v>
      </c>
      <c r="J59" s="128">
        <v>278</v>
      </c>
      <c r="K59" s="128">
        <v>175</v>
      </c>
      <c r="L59" s="128">
        <v>190</v>
      </c>
      <c r="M59" s="128">
        <v>0</v>
      </c>
      <c r="N59" s="128">
        <v>1</v>
      </c>
      <c r="O59" s="128" t="s">
        <v>31</v>
      </c>
      <c r="P59" s="128" t="s">
        <v>160</v>
      </c>
      <c r="Q59" s="172"/>
      <c r="R59" s="18" t="str">
        <f t="shared" si="4"/>
        <v>-</v>
      </c>
      <c r="S59" s="129">
        <v>15.62</v>
      </c>
      <c r="T59" s="130" t="str">
        <f t="shared" si="3"/>
        <v xml:space="preserve"> </v>
      </c>
      <c r="V59" s="131">
        <v>0.33500000000000002</v>
      </c>
    </row>
    <row r="60" spans="2:22" ht="21" customHeight="1" x14ac:dyDescent="0.2">
      <c r="B60" s="132"/>
      <c r="C60" s="125">
        <v>48</v>
      </c>
      <c r="D60" s="36" t="s">
        <v>109</v>
      </c>
      <c r="E60" s="36">
        <v>566047051</v>
      </c>
      <c r="F60" s="126">
        <v>66</v>
      </c>
      <c r="G60" s="126">
        <v>510</v>
      </c>
      <c r="H60" s="126">
        <v>530</v>
      </c>
      <c r="I60" s="127" t="s">
        <v>185</v>
      </c>
      <c r="J60" s="128">
        <v>278</v>
      </c>
      <c r="K60" s="128">
        <v>175</v>
      </c>
      <c r="L60" s="128">
        <v>190</v>
      </c>
      <c r="M60" s="128">
        <v>0</v>
      </c>
      <c r="N60" s="128">
        <v>1</v>
      </c>
      <c r="O60" s="128" t="s">
        <v>31</v>
      </c>
      <c r="P60" s="128" t="s">
        <v>160</v>
      </c>
      <c r="Q60" s="172"/>
      <c r="R60" s="18" t="str">
        <f t="shared" si="4"/>
        <v>-</v>
      </c>
      <c r="S60" s="129">
        <v>15.83</v>
      </c>
      <c r="T60" s="130" t="str">
        <f t="shared" si="3"/>
        <v xml:space="preserve"> </v>
      </c>
      <c r="V60" s="131">
        <v>0.33500000000000002</v>
      </c>
    </row>
    <row r="61" spans="2:22" ht="21" customHeight="1" x14ac:dyDescent="0.2">
      <c r="B61" s="132"/>
      <c r="C61" s="125">
        <v>48</v>
      </c>
      <c r="D61" s="36" t="s">
        <v>110</v>
      </c>
      <c r="E61" s="36">
        <v>570409064</v>
      </c>
      <c r="F61" s="126">
        <v>70</v>
      </c>
      <c r="G61" s="126">
        <v>640</v>
      </c>
      <c r="H61" s="126">
        <v>660</v>
      </c>
      <c r="I61" s="127" t="s">
        <v>185</v>
      </c>
      <c r="J61" s="128">
        <v>278</v>
      </c>
      <c r="K61" s="128">
        <v>175</v>
      </c>
      <c r="L61" s="128">
        <v>190</v>
      </c>
      <c r="M61" s="128">
        <v>0</v>
      </c>
      <c r="N61" s="128">
        <v>1</v>
      </c>
      <c r="O61" s="128" t="s">
        <v>31</v>
      </c>
      <c r="P61" s="128" t="s">
        <v>160</v>
      </c>
      <c r="Q61" s="172"/>
      <c r="R61" s="18" t="str">
        <f t="shared" si="4"/>
        <v>-</v>
      </c>
      <c r="S61" s="129">
        <v>16.449000000000002</v>
      </c>
      <c r="T61" s="130" t="str">
        <f t="shared" si="3"/>
        <v xml:space="preserve"> </v>
      </c>
      <c r="V61" s="131">
        <v>0.33500000000000002</v>
      </c>
    </row>
    <row r="62" spans="2:22" ht="21" customHeight="1" x14ac:dyDescent="0.2">
      <c r="B62" s="132"/>
      <c r="C62" s="125">
        <v>48</v>
      </c>
      <c r="D62" s="36" t="s">
        <v>111</v>
      </c>
      <c r="E62" s="36">
        <v>574104068</v>
      </c>
      <c r="F62" s="126">
        <v>74</v>
      </c>
      <c r="G62" s="126">
        <v>680</v>
      </c>
      <c r="H62" s="126">
        <v>720</v>
      </c>
      <c r="I62" s="127" t="s">
        <v>185</v>
      </c>
      <c r="J62" s="128">
        <v>278</v>
      </c>
      <c r="K62" s="128">
        <v>175</v>
      </c>
      <c r="L62" s="128">
        <v>190</v>
      </c>
      <c r="M62" s="128">
        <v>0</v>
      </c>
      <c r="N62" s="128">
        <v>1</v>
      </c>
      <c r="O62" s="128" t="s">
        <v>31</v>
      </c>
      <c r="P62" s="128" t="s">
        <v>160</v>
      </c>
      <c r="Q62" s="172"/>
      <c r="R62" s="18" t="str">
        <f t="shared" si="4"/>
        <v>-</v>
      </c>
      <c r="S62" s="129">
        <v>17.02</v>
      </c>
      <c r="T62" s="130" t="str">
        <f t="shared" si="3"/>
        <v xml:space="preserve"> </v>
      </c>
      <c r="V62" s="131">
        <v>0.33500000000000002</v>
      </c>
    </row>
    <row r="63" spans="2:22" ht="21" customHeight="1" x14ac:dyDescent="0.2">
      <c r="B63" s="133"/>
      <c r="C63" s="125" t="s">
        <v>181</v>
      </c>
      <c r="D63" s="36" t="s">
        <v>112</v>
      </c>
      <c r="E63" s="36">
        <v>570410064</v>
      </c>
      <c r="F63" s="126">
        <v>70</v>
      </c>
      <c r="G63" s="126">
        <v>640</v>
      </c>
      <c r="H63" s="126">
        <v>660</v>
      </c>
      <c r="I63" s="127" t="s">
        <v>185</v>
      </c>
      <c r="J63" s="128">
        <v>278</v>
      </c>
      <c r="K63" s="128">
        <v>175</v>
      </c>
      <c r="L63" s="128">
        <v>190</v>
      </c>
      <c r="M63" s="128">
        <v>1</v>
      </c>
      <c r="N63" s="128">
        <v>1</v>
      </c>
      <c r="O63" s="128" t="s">
        <v>31</v>
      </c>
      <c r="P63" s="128" t="s">
        <v>160</v>
      </c>
      <c r="Q63" s="172"/>
      <c r="R63" s="18" t="str">
        <f t="shared" si="4"/>
        <v>-</v>
      </c>
      <c r="S63" s="129">
        <v>16.449000000000002</v>
      </c>
      <c r="T63" s="130" t="str">
        <f t="shared" si="3"/>
        <v xml:space="preserve"> </v>
      </c>
      <c r="V63" s="131">
        <v>0.33500000000000002</v>
      </c>
    </row>
    <row r="64" spans="2:22" ht="21" customHeight="1" x14ac:dyDescent="0.2">
      <c r="B64" s="126" t="s">
        <v>7</v>
      </c>
      <c r="C64" s="125">
        <v>91</v>
      </c>
      <c r="D64" s="36" t="s">
        <v>113</v>
      </c>
      <c r="E64" s="36">
        <v>580406074</v>
      </c>
      <c r="F64" s="126">
        <v>80</v>
      </c>
      <c r="G64" s="126">
        <v>740</v>
      </c>
      <c r="H64" s="126">
        <v>780</v>
      </c>
      <c r="I64" s="127" t="s">
        <v>185</v>
      </c>
      <c r="J64" s="128">
        <v>315</v>
      </c>
      <c r="K64" s="128">
        <v>175</v>
      </c>
      <c r="L64" s="128">
        <v>175</v>
      </c>
      <c r="M64" s="128">
        <v>0</v>
      </c>
      <c r="N64" s="128">
        <v>1</v>
      </c>
      <c r="O64" s="128" t="s">
        <v>31</v>
      </c>
      <c r="P64" s="128" t="s">
        <v>160</v>
      </c>
      <c r="Q64" s="172"/>
      <c r="R64" s="18" t="str">
        <f t="shared" si="4"/>
        <v>-</v>
      </c>
      <c r="S64" s="129">
        <v>17.82</v>
      </c>
      <c r="T64" s="130" t="str">
        <f t="shared" si="3"/>
        <v xml:space="preserve"> </v>
      </c>
      <c r="V64" s="131">
        <v>0.375</v>
      </c>
    </row>
    <row r="65" spans="2:22" ht="21" customHeight="1" x14ac:dyDescent="0.2">
      <c r="B65" s="126" t="s">
        <v>22</v>
      </c>
      <c r="C65" s="125">
        <v>93</v>
      </c>
      <c r="D65" s="36" t="s">
        <v>114</v>
      </c>
      <c r="E65" s="36">
        <v>583400072</v>
      </c>
      <c r="F65" s="126">
        <v>83</v>
      </c>
      <c r="G65" s="126">
        <v>720</v>
      </c>
      <c r="H65" s="126">
        <v>750</v>
      </c>
      <c r="I65" s="127" t="s">
        <v>185</v>
      </c>
      <c r="J65" s="128">
        <v>353</v>
      </c>
      <c r="K65" s="128">
        <v>175</v>
      </c>
      <c r="L65" s="128">
        <v>175</v>
      </c>
      <c r="M65" s="128">
        <v>0</v>
      </c>
      <c r="N65" s="128">
        <v>1</v>
      </c>
      <c r="O65" s="128" t="s">
        <v>31</v>
      </c>
      <c r="P65" s="128" t="s">
        <v>160</v>
      </c>
      <c r="Q65" s="172"/>
      <c r="R65" s="18" t="str">
        <f t="shared" si="4"/>
        <v>-</v>
      </c>
      <c r="S65" s="129">
        <v>19.239999999999998</v>
      </c>
      <c r="T65" s="130" t="str">
        <f t="shared" si="3"/>
        <v xml:space="preserve"> </v>
      </c>
      <c r="V65" s="131">
        <v>0.40500000000000003</v>
      </c>
    </row>
    <row r="66" spans="2:22" ht="21" customHeight="1" x14ac:dyDescent="0.2">
      <c r="B66" s="124" t="s">
        <v>3</v>
      </c>
      <c r="C66" s="125" t="s">
        <v>182</v>
      </c>
      <c r="D66" s="36" t="s">
        <v>115</v>
      </c>
      <c r="E66" s="36">
        <v>580100074</v>
      </c>
      <c r="F66" s="126">
        <v>80</v>
      </c>
      <c r="G66" s="126">
        <v>740</v>
      </c>
      <c r="H66" s="126">
        <v>780</v>
      </c>
      <c r="I66" s="127" t="s">
        <v>185</v>
      </c>
      <c r="J66" s="128">
        <v>353</v>
      </c>
      <c r="K66" s="128">
        <v>175</v>
      </c>
      <c r="L66" s="128">
        <v>190</v>
      </c>
      <c r="M66" s="128">
        <v>0</v>
      </c>
      <c r="N66" s="128">
        <v>1</v>
      </c>
      <c r="O66" s="128" t="s">
        <v>31</v>
      </c>
      <c r="P66" s="128" t="s">
        <v>160</v>
      </c>
      <c r="Q66" s="172"/>
      <c r="R66" s="18" t="str">
        <f t="shared" si="4"/>
        <v>-</v>
      </c>
      <c r="S66" s="129">
        <v>20.14</v>
      </c>
      <c r="T66" s="130" t="str">
        <f t="shared" si="3"/>
        <v xml:space="preserve"> </v>
      </c>
      <c r="V66" s="131">
        <v>0.40500000000000003</v>
      </c>
    </row>
    <row r="67" spans="2:22" ht="21" customHeight="1" x14ac:dyDescent="0.2">
      <c r="B67" s="132"/>
      <c r="C67" s="125" t="s">
        <v>182</v>
      </c>
      <c r="D67" s="36" t="s">
        <v>116</v>
      </c>
      <c r="E67" s="36">
        <v>590122072</v>
      </c>
      <c r="F67" s="126">
        <v>90</v>
      </c>
      <c r="G67" s="126">
        <v>720</v>
      </c>
      <c r="H67" s="126">
        <v>750</v>
      </c>
      <c r="I67" s="127" t="s">
        <v>185</v>
      </c>
      <c r="J67" s="128">
        <v>353</v>
      </c>
      <c r="K67" s="128">
        <v>175</v>
      </c>
      <c r="L67" s="128">
        <v>190</v>
      </c>
      <c r="M67" s="128">
        <v>0</v>
      </c>
      <c r="N67" s="128">
        <v>1</v>
      </c>
      <c r="O67" s="128" t="s">
        <v>31</v>
      </c>
      <c r="P67" s="128" t="s">
        <v>160</v>
      </c>
      <c r="Q67" s="172"/>
      <c r="R67" s="18" t="str">
        <f t="shared" si="4"/>
        <v>-</v>
      </c>
      <c r="S67" s="129">
        <v>20.34</v>
      </c>
      <c r="T67" s="130" t="str">
        <f t="shared" si="3"/>
        <v xml:space="preserve"> </v>
      </c>
      <c r="V67" s="131">
        <v>0.40500000000000003</v>
      </c>
    </row>
    <row r="68" spans="2:22" ht="21" customHeight="1" x14ac:dyDescent="0.2">
      <c r="B68" s="133"/>
      <c r="C68" s="125" t="s">
        <v>182</v>
      </c>
      <c r="D68" s="36" t="s">
        <v>117</v>
      </c>
      <c r="E68" s="36">
        <v>600402083</v>
      </c>
      <c r="F68" s="126">
        <v>100</v>
      </c>
      <c r="G68" s="126">
        <v>830</v>
      </c>
      <c r="H68" s="126">
        <v>870</v>
      </c>
      <c r="I68" s="127" t="s">
        <v>185</v>
      </c>
      <c r="J68" s="128">
        <v>353</v>
      </c>
      <c r="K68" s="128">
        <v>175</v>
      </c>
      <c r="L68" s="128">
        <v>190</v>
      </c>
      <c r="M68" s="128">
        <v>0</v>
      </c>
      <c r="N68" s="128">
        <v>1</v>
      </c>
      <c r="O68" s="128" t="s">
        <v>31</v>
      </c>
      <c r="P68" s="128" t="s">
        <v>160</v>
      </c>
      <c r="Q68" s="172"/>
      <c r="R68" s="18" t="str">
        <f t="shared" si="4"/>
        <v>-</v>
      </c>
      <c r="S68" s="129">
        <v>21.709</v>
      </c>
      <c r="T68" s="130" t="str">
        <f t="shared" si="3"/>
        <v xml:space="preserve"> </v>
      </c>
      <c r="V68" s="131">
        <v>0.40500000000000003</v>
      </c>
    </row>
    <row r="69" spans="2:22" ht="18" x14ac:dyDescent="0.25">
      <c r="B69" s="134" t="s">
        <v>40</v>
      </c>
      <c r="C69" s="135">
        <v>31</v>
      </c>
      <c r="D69" s="136" t="s">
        <v>145</v>
      </c>
      <c r="E69" s="36">
        <v>600123072</v>
      </c>
      <c r="F69" s="126">
        <v>100</v>
      </c>
      <c r="G69" s="126">
        <v>720</v>
      </c>
      <c r="H69" s="126">
        <v>750</v>
      </c>
      <c r="I69" s="126" t="s">
        <v>185</v>
      </c>
      <c r="J69" s="126">
        <v>313</v>
      </c>
      <c r="K69" s="126">
        <v>175</v>
      </c>
      <c r="L69" s="126">
        <v>208</v>
      </c>
      <c r="M69" s="126">
        <v>0</v>
      </c>
      <c r="N69" s="126">
        <v>1</v>
      </c>
      <c r="O69" s="126" t="s">
        <v>31</v>
      </c>
      <c r="P69" s="126" t="s">
        <v>161</v>
      </c>
      <c r="Q69" s="172"/>
      <c r="R69" s="21" t="s">
        <v>49</v>
      </c>
      <c r="S69" s="137">
        <v>22.6</v>
      </c>
      <c r="T69" s="130" t="str">
        <f>IF(ISBLANK(Q69)," ",IF(ISBLANK($H$10),Q69*S69,((Q69*S69))))</f>
        <v xml:space="preserve"> </v>
      </c>
      <c r="V69" s="20"/>
    </row>
    <row r="70" spans="2:22" ht="21" customHeight="1" x14ac:dyDescent="0.2">
      <c r="B70" s="126" t="s">
        <v>2</v>
      </c>
      <c r="C70" s="125">
        <v>95</v>
      </c>
      <c r="D70" s="36" t="s">
        <v>118</v>
      </c>
      <c r="E70" s="36">
        <v>610402092</v>
      </c>
      <c r="F70" s="126">
        <v>110</v>
      </c>
      <c r="G70" s="126">
        <v>920</v>
      </c>
      <c r="H70" s="126">
        <v>970</v>
      </c>
      <c r="I70" s="127" t="s">
        <v>185</v>
      </c>
      <c r="J70" s="128">
        <v>394</v>
      </c>
      <c r="K70" s="128">
        <v>175</v>
      </c>
      <c r="L70" s="128">
        <v>190</v>
      </c>
      <c r="M70" s="128">
        <v>0</v>
      </c>
      <c r="N70" s="128">
        <v>1</v>
      </c>
      <c r="O70" s="128" t="s">
        <v>31</v>
      </c>
      <c r="P70" s="128" t="s">
        <v>161</v>
      </c>
      <c r="Q70" s="172"/>
      <c r="R70" s="18" t="str">
        <f t="shared" si="4"/>
        <v>-</v>
      </c>
      <c r="S70" s="129">
        <v>23.91</v>
      </c>
      <c r="T70" s="130" t="str">
        <f t="shared" si="3"/>
        <v xml:space="preserve"> </v>
      </c>
      <c r="V70" s="131">
        <v>0.46</v>
      </c>
    </row>
    <row r="71" spans="2:22" ht="33.75" x14ac:dyDescent="0.2">
      <c r="B71" s="56" t="s">
        <v>184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8"/>
      <c r="V71" s="20"/>
    </row>
    <row r="72" spans="2:22" ht="47.25" customHeight="1" x14ac:dyDescent="0.2">
      <c r="B72" s="68" t="s">
        <v>24</v>
      </c>
      <c r="C72" s="68" t="s">
        <v>174</v>
      </c>
      <c r="D72" s="68" t="s">
        <v>203</v>
      </c>
      <c r="E72" s="68" t="s">
        <v>175</v>
      </c>
      <c r="F72" s="66" t="s">
        <v>45</v>
      </c>
      <c r="G72" s="66" t="s">
        <v>46</v>
      </c>
      <c r="H72" s="66" t="s">
        <v>62</v>
      </c>
      <c r="I72" s="66" t="s">
        <v>36</v>
      </c>
      <c r="J72" s="68" t="s">
        <v>25</v>
      </c>
      <c r="K72" s="68" t="s">
        <v>26</v>
      </c>
      <c r="L72" s="68" t="s">
        <v>27</v>
      </c>
      <c r="M72" s="66" t="s">
        <v>28</v>
      </c>
      <c r="N72" s="66" t="s">
        <v>29</v>
      </c>
      <c r="O72" s="68" t="s">
        <v>30</v>
      </c>
      <c r="P72" s="66" t="s">
        <v>47</v>
      </c>
      <c r="Q72" s="61" t="s">
        <v>41</v>
      </c>
      <c r="R72" s="93" t="s">
        <v>51</v>
      </c>
      <c r="S72" s="66" t="s">
        <v>37</v>
      </c>
      <c r="T72" s="61" t="s">
        <v>42</v>
      </c>
      <c r="V72" s="20"/>
    </row>
    <row r="73" spans="2:22" ht="56.25" customHeight="1" x14ac:dyDescent="0.2">
      <c r="B73" s="69"/>
      <c r="C73" s="103"/>
      <c r="D73" s="69"/>
      <c r="E73" s="69"/>
      <c r="F73" s="67"/>
      <c r="G73" s="67"/>
      <c r="H73" s="67"/>
      <c r="I73" s="67"/>
      <c r="J73" s="69"/>
      <c r="K73" s="69"/>
      <c r="L73" s="69"/>
      <c r="M73" s="67"/>
      <c r="N73" s="67"/>
      <c r="O73" s="69"/>
      <c r="P73" s="67"/>
      <c r="Q73" s="62"/>
      <c r="R73" s="94"/>
      <c r="S73" s="67"/>
      <c r="T73" s="62"/>
      <c r="V73" s="20"/>
    </row>
    <row r="74" spans="2:22" ht="33.75" customHeight="1" x14ac:dyDescent="0.2">
      <c r="B74" s="63" t="s">
        <v>186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5"/>
      <c r="V74" s="20"/>
    </row>
    <row r="75" spans="2:22" ht="18.75" customHeight="1" x14ac:dyDescent="0.25">
      <c r="B75" s="138" t="s">
        <v>119</v>
      </c>
      <c r="C75" s="139" t="s">
        <v>196</v>
      </c>
      <c r="D75" s="139" t="s">
        <v>120</v>
      </c>
      <c r="E75" s="38">
        <v>620204068</v>
      </c>
      <c r="F75" s="140">
        <v>120</v>
      </c>
      <c r="G75" s="140">
        <v>680</v>
      </c>
      <c r="H75" s="140">
        <v>750</v>
      </c>
      <c r="I75" s="139" t="s">
        <v>185</v>
      </c>
      <c r="J75" s="141">
        <v>513</v>
      </c>
      <c r="K75" s="141">
        <v>189</v>
      </c>
      <c r="L75" s="141">
        <v>223</v>
      </c>
      <c r="M75" s="141">
        <v>4</v>
      </c>
      <c r="N75" s="141">
        <v>1</v>
      </c>
      <c r="O75" s="141" t="s">
        <v>32</v>
      </c>
      <c r="P75" s="139" t="s">
        <v>161</v>
      </c>
      <c r="Q75" s="172"/>
      <c r="R75" s="37" t="s">
        <v>157</v>
      </c>
      <c r="S75" s="142">
        <v>33.799999999999997</v>
      </c>
      <c r="T75" s="143" t="str">
        <f t="shared" ref="T75:T114" si="5">IF(ISBLANK(Q75)," ",IF(ISBLANK($H$10),Q75*S75,((Q75*S75))))</f>
        <v xml:space="preserve"> </v>
      </c>
      <c r="V75" s="20"/>
    </row>
    <row r="76" spans="2:22" ht="18.75" customHeight="1" x14ac:dyDescent="0.25">
      <c r="B76" s="138" t="s">
        <v>121</v>
      </c>
      <c r="C76" s="139" t="s">
        <v>196</v>
      </c>
      <c r="D76" s="38" t="s">
        <v>122</v>
      </c>
      <c r="E76" s="38">
        <v>650204086</v>
      </c>
      <c r="F76" s="140">
        <v>150</v>
      </c>
      <c r="G76" s="140">
        <v>860</v>
      </c>
      <c r="H76" s="140">
        <v>900</v>
      </c>
      <c r="I76" s="139" t="s">
        <v>185</v>
      </c>
      <c r="J76" s="141">
        <v>513</v>
      </c>
      <c r="K76" s="141">
        <v>223</v>
      </c>
      <c r="L76" s="141">
        <v>223</v>
      </c>
      <c r="M76" s="141">
        <v>4</v>
      </c>
      <c r="N76" s="141">
        <v>1</v>
      </c>
      <c r="O76" s="141" t="s">
        <v>32</v>
      </c>
      <c r="P76" s="139" t="s">
        <v>161</v>
      </c>
      <c r="Q76" s="172"/>
      <c r="R76" s="37" t="s">
        <v>157</v>
      </c>
      <c r="S76" s="142">
        <v>41.2</v>
      </c>
      <c r="T76" s="143" t="str">
        <f t="shared" si="5"/>
        <v xml:space="preserve"> </v>
      </c>
      <c r="V76" s="20"/>
    </row>
    <row r="77" spans="2:22" ht="18.75" customHeight="1" x14ac:dyDescent="0.25">
      <c r="B77" s="138" t="s">
        <v>207</v>
      </c>
      <c r="C77" s="139" t="s">
        <v>196</v>
      </c>
      <c r="D77" s="38" t="s">
        <v>208</v>
      </c>
      <c r="E77" s="38">
        <v>670043094</v>
      </c>
      <c r="F77" s="140">
        <v>170</v>
      </c>
      <c r="G77" s="140">
        <v>940</v>
      </c>
      <c r="H77" s="140">
        <v>1000</v>
      </c>
      <c r="I77" s="139" t="s">
        <v>185</v>
      </c>
      <c r="J77" s="141">
        <v>513</v>
      </c>
      <c r="K77" s="141">
        <v>223</v>
      </c>
      <c r="L77" s="141">
        <v>223</v>
      </c>
      <c r="M77" s="141">
        <v>3</v>
      </c>
      <c r="N77" s="141">
        <v>1</v>
      </c>
      <c r="O77" s="141" t="s">
        <v>32</v>
      </c>
      <c r="P77" s="139" t="s">
        <v>161</v>
      </c>
      <c r="Q77" s="172"/>
      <c r="R77" s="37" t="s">
        <v>157</v>
      </c>
      <c r="S77" s="142">
        <v>44.2</v>
      </c>
      <c r="T77" s="143" t="str">
        <f t="shared" ref="T77:T78" si="6">IF(ISBLANK(Q77)," ",IF(ISBLANK($H$10),Q77*S77,((Q77*S77))))</f>
        <v xml:space="preserve"> </v>
      </c>
      <c r="V77" s="20"/>
    </row>
    <row r="78" spans="2:22" ht="18.75" customHeight="1" x14ac:dyDescent="0.25">
      <c r="B78" s="138" t="s">
        <v>207</v>
      </c>
      <c r="C78" s="139" t="s">
        <v>196</v>
      </c>
      <c r="D78" s="38" t="s">
        <v>209</v>
      </c>
      <c r="E78" s="38">
        <v>680032100</v>
      </c>
      <c r="F78" s="140">
        <v>180</v>
      </c>
      <c r="G78" s="140">
        <v>1000</v>
      </c>
      <c r="H78" s="140">
        <v>1050</v>
      </c>
      <c r="I78" s="139" t="s">
        <v>185</v>
      </c>
      <c r="J78" s="141">
        <v>513</v>
      </c>
      <c r="K78" s="141">
        <v>223</v>
      </c>
      <c r="L78" s="141">
        <v>223</v>
      </c>
      <c r="M78" s="141">
        <v>3</v>
      </c>
      <c r="N78" s="141">
        <v>1</v>
      </c>
      <c r="O78" s="141" t="s">
        <v>32</v>
      </c>
      <c r="P78" s="139" t="s">
        <v>161</v>
      </c>
      <c r="Q78" s="172"/>
      <c r="R78" s="37" t="s">
        <v>157</v>
      </c>
      <c r="S78" s="142">
        <v>43.93</v>
      </c>
      <c r="T78" s="143" t="str">
        <f t="shared" si="6"/>
        <v xml:space="preserve"> </v>
      </c>
      <c r="V78" s="20"/>
    </row>
    <row r="79" spans="2:22" ht="18.75" customHeight="1" x14ac:dyDescent="0.25">
      <c r="B79" s="138" t="s">
        <v>123</v>
      </c>
      <c r="C79" s="139" t="s">
        <v>197</v>
      </c>
      <c r="D79" s="38" t="s">
        <v>124</v>
      </c>
      <c r="E79" s="38">
        <v>700204100</v>
      </c>
      <c r="F79" s="140">
        <v>200</v>
      </c>
      <c r="G79" s="140">
        <v>1000</v>
      </c>
      <c r="H79" s="140">
        <v>1050</v>
      </c>
      <c r="I79" s="139" t="s">
        <v>185</v>
      </c>
      <c r="J79" s="141">
        <v>518</v>
      </c>
      <c r="K79" s="141">
        <v>276</v>
      </c>
      <c r="L79" s="141">
        <v>242</v>
      </c>
      <c r="M79" s="141">
        <v>4</v>
      </c>
      <c r="N79" s="141">
        <v>1</v>
      </c>
      <c r="O79" s="141" t="s">
        <v>32</v>
      </c>
      <c r="P79" s="139" t="s">
        <v>161</v>
      </c>
      <c r="Q79" s="172"/>
      <c r="R79" s="37" t="s">
        <v>157</v>
      </c>
      <c r="S79" s="142">
        <v>57</v>
      </c>
      <c r="T79" s="143" t="str">
        <f t="shared" si="5"/>
        <v xml:space="preserve"> </v>
      </c>
      <c r="V79" s="20"/>
    </row>
    <row r="80" spans="2:22" ht="18.75" customHeight="1" x14ac:dyDescent="0.2">
      <c r="B80" s="124" t="s">
        <v>13</v>
      </c>
      <c r="C80" s="128" t="s">
        <v>198</v>
      </c>
      <c r="D80" s="36" t="s">
        <v>125</v>
      </c>
      <c r="E80" s="36">
        <v>600035060</v>
      </c>
      <c r="F80" s="126">
        <v>100</v>
      </c>
      <c r="G80" s="126">
        <v>600</v>
      </c>
      <c r="H80" s="126">
        <v>620</v>
      </c>
      <c r="I80" s="127" t="s">
        <v>164</v>
      </c>
      <c r="J80" s="134">
        <v>413</v>
      </c>
      <c r="K80" s="134">
        <v>175</v>
      </c>
      <c r="L80" s="134">
        <v>220</v>
      </c>
      <c r="M80" s="134">
        <v>1</v>
      </c>
      <c r="N80" s="134">
        <v>1</v>
      </c>
      <c r="O80" s="134" t="s">
        <v>32</v>
      </c>
      <c r="P80" s="128" t="s">
        <v>161</v>
      </c>
      <c r="Q80" s="172"/>
      <c r="R80" s="21" t="s">
        <v>157</v>
      </c>
      <c r="S80" s="129">
        <v>27.43</v>
      </c>
      <c r="T80" s="130" t="str">
        <f t="shared" si="5"/>
        <v xml:space="preserve"> </v>
      </c>
      <c r="V80" s="20"/>
    </row>
    <row r="81" spans="2:22" ht="18.75" customHeight="1" x14ac:dyDescent="0.2">
      <c r="B81" s="133"/>
      <c r="C81" s="128" t="s">
        <v>198</v>
      </c>
      <c r="D81" s="36" t="s">
        <v>126</v>
      </c>
      <c r="E81" s="36">
        <v>600047060</v>
      </c>
      <c r="F81" s="126">
        <v>100</v>
      </c>
      <c r="G81" s="126">
        <v>600</v>
      </c>
      <c r="H81" s="126">
        <v>620</v>
      </c>
      <c r="I81" s="127" t="s">
        <v>164</v>
      </c>
      <c r="J81" s="134">
        <v>413</v>
      </c>
      <c r="K81" s="134">
        <v>175</v>
      </c>
      <c r="L81" s="134">
        <v>220</v>
      </c>
      <c r="M81" s="134">
        <v>0</v>
      </c>
      <c r="N81" s="134">
        <v>1</v>
      </c>
      <c r="O81" s="134" t="s">
        <v>32</v>
      </c>
      <c r="P81" s="128" t="s">
        <v>161</v>
      </c>
      <c r="Q81" s="172"/>
      <c r="R81" s="21" t="s">
        <v>157</v>
      </c>
      <c r="S81" s="129">
        <v>27.46</v>
      </c>
      <c r="T81" s="130" t="str">
        <f t="shared" si="5"/>
        <v xml:space="preserve"> </v>
      </c>
      <c r="V81" s="20"/>
    </row>
    <row r="82" spans="2:22" ht="18.75" customHeight="1" x14ac:dyDescent="0.2">
      <c r="B82" s="126" t="s">
        <v>14</v>
      </c>
      <c r="C82" s="128" t="s">
        <v>196</v>
      </c>
      <c r="D82" s="36" t="s">
        <v>199</v>
      </c>
      <c r="E82" s="36">
        <v>620004065</v>
      </c>
      <c r="F82" s="126">
        <v>120</v>
      </c>
      <c r="G82" s="126">
        <v>650</v>
      </c>
      <c r="H82" s="126">
        <v>710</v>
      </c>
      <c r="I82" s="127" t="s">
        <v>164</v>
      </c>
      <c r="J82" s="134">
        <v>513</v>
      </c>
      <c r="K82" s="134">
        <v>189</v>
      </c>
      <c r="L82" s="134">
        <v>223</v>
      </c>
      <c r="M82" s="134">
        <v>4</v>
      </c>
      <c r="N82" s="134">
        <v>1</v>
      </c>
      <c r="O82" s="134" t="s">
        <v>32</v>
      </c>
      <c r="P82" s="128" t="s">
        <v>161</v>
      </c>
      <c r="Q82" s="172"/>
      <c r="R82" s="21" t="s">
        <v>157</v>
      </c>
      <c r="S82" s="129">
        <v>33.700000000000003</v>
      </c>
      <c r="T82" s="130" t="str">
        <f t="shared" si="5"/>
        <v xml:space="preserve"> </v>
      </c>
      <c r="V82" s="20"/>
    </row>
    <row r="83" spans="2:22" ht="18.75" customHeight="1" x14ac:dyDescent="0.2">
      <c r="B83" s="144" t="s">
        <v>15</v>
      </c>
      <c r="C83" s="128" t="s">
        <v>196</v>
      </c>
      <c r="D83" s="36" t="s">
        <v>200</v>
      </c>
      <c r="E83" s="36">
        <v>650004080</v>
      </c>
      <c r="F83" s="126">
        <v>150</v>
      </c>
      <c r="G83" s="126">
        <v>800</v>
      </c>
      <c r="H83" s="126">
        <v>850</v>
      </c>
      <c r="I83" s="127" t="s">
        <v>164</v>
      </c>
      <c r="J83" s="134">
        <v>513</v>
      </c>
      <c r="K83" s="134">
        <v>223</v>
      </c>
      <c r="L83" s="134">
        <v>223</v>
      </c>
      <c r="M83" s="134">
        <v>4</v>
      </c>
      <c r="N83" s="134">
        <v>1</v>
      </c>
      <c r="O83" s="134" t="s">
        <v>32</v>
      </c>
      <c r="P83" s="128" t="s">
        <v>161</v>
      </c>
      <c r="Q83" s="172"/>
      <c r="R83" s="21" t="s">
        <v>157</v>
      </c>
      <c r="S83" s="129">
        <v>41.2</v>
      </c>
      <c r="T83" s="130" t="str">
        <f t="shared" si="5"/>
        <v xml:space="preserve"> </v>
      </c>
      <c r="V83" s="20"/>
    </row>
    <row r="84" spans="2:22" ht="18" x14ac:dyDescent="0.2">
      <c r="B84" s="144" t="s">
        <v>15</v>
      </c>
      <c r="C84" s="128" t="s">
        <v>196</v>
      </c>
      <c r="D84" s="36" t="s">
        <v>206</v>
      </c>
      <c r="E84" s="36">
        <v>680033110</v>
      </c>
      <c r="F84" s="126">
        <v>180</v>
      </c>
      <c r="G84" s="126">
        <v>1100</v>
      </c>
      <c r="H84" s="126">
        <v>1150</v>
      </c>
      <c r="I84" s="126" t="s">
        <v>164</v>
      </c>
      <c r="J84" s="126">
        <v>513</v>
      </c>
      <c r="K84" s="126">
        <v>223</v>
      </c>
      <c r="L84" s="126">
        <v>223</v>
      </c>
      <c r="M84" s="126">
        <v>4</v>
      </c>
      <c r="N84" s="126">
        <v>1</v>
      </c>
      <c r="O84" s="126" t="s">
        <v>34</v>
      </c>
      <c r="P84" s="126" t="s">
        <v>162</v>
      </c>
      <c r="Q84" s="172"/>
      <c r="R84" s="21" t="s">
        <v>49</v>
      </c>
      <c r="S84" s="137">
        <v>44.99</v>
      </c>
      <c r="T84" s="130" t="str">
        <f t="shared" ref="T84" si="7">IF(ISBLANK(Q84)," ",IF(ISBLANK($H$10),Q84*S84,((Q84*S84))))</f>
        <v xml:space="preserve"> </v>
      </c>
      <c r="V84" s="20"/>
    </row>
    <row r="85" spans="2:22" ht="18.75" customHeight="1" x14ac:dyDescent="0.2">
      <c r="B85" s="126" t="s">
        <v>16</v>
      </c>
      <c r="C85" s="128" t="s">
        <v>197</v>
      </c>
      <c r="D85" s="36" t="s">
        <v>201</v>
      </c>
      <c r="E85" s="36">
        <v>700004095</v>
      </c>
      <c r="F85" s="126">
        <v>200</v>
      </c>
      <c r="G85" s="126">
        <v>950</v>
      </c>
      <c r="H85" s="126">
        <v>1000</v>
      </c>
      <c r="I85" s="127" t="s">
        <v>164</v>
      </c>
      <c r="J85" s="134">
        <v>518</v>
      </c>
      <c r="K85" s="134">
        <v>276</v>
      </c>
      <c r="L85" s="134">
        <v>242</v>
      </c>
      <c r="M85" s="134">
        <v>4</v>
      </c>
      <c r="N85" s="134">
        <v>1</v>
      </c>
      <c r="O85" s="134" t="s">
        <v>32</v>
      </c>
      <c r="P85" s="128" t="s">
        <v>161</v>
      </c>
      <c r="Q85" s="172"/>
      <c r="R85" s="21" t="s">
        <v>157</v>
      </c>
      <c r="S85" s="129">
        <v>57</v>
      </c>
      <c r="T85" s="130" t="str">
        <f t="shared" si="5"/>
        <v xml:space="preserve"> </v>
      </c>
      <c r="V85" s="20"/>
    </row>
    <row r="86" spans="2:22" ht="33.75" customHeight="1" x14ac:dyDescent="0.2">
      <c r="B86" s="63" t="s">
        <v>187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5"/>
      <c r="V86" s="20"/>
    </row>
    <row r="87" spans="2:22" ht="18.75" x14ac:dyDescent="0.3">
      <c r="B87" s="145" t="s">
        <v>127</v>
      </c>
      <c r="C87" s="139" t="s">
        <v>196</v>
      </c>
      <c r="D87" s="38" t="s">
        <v>128</v>
      </c>
      <c r="E87" s="38">
        <v>640035076</v>
      </c>
      <c r="F87" s="140">
        <v>140</v>
      </c>
      <c r="G87" s="140">
        <v>760</v>
      </c>
      <c r="H87" s="140">
        <v>800</v>
      </c>
      <c r="I87" s="139" t="s">
        <v>185</v>
      </c>
      <c r="J87" s="141">
        <v>514</v>
      </c>
      <c r="K87" s="141">
        <v>189</v>
      </c>
      <c r="L87" s="141">
        <v>223</v>
      </c>
      <c r="M87" s="141">
        <v>3</v>
      </c>
      <c r="N87" s="141">
        <v>1</v>
      </c>
      <c r="O87" s="141" t="s">
        <v>32</v>
      </c>
      <c r="P87" s="139" t="s">
        <v>161</v>
      </c>
      <c r="Q87" s="172"/>
      <c r="R87" s="37" t="s">
        <v>157</v>
      </c>
      <c r="S87" s="142">
        <v>34.700000000000003</v>
      </c>
      <c r="T87" s="143" t="str">
        <f t="shared" si="5"/>
        <v xml:space="preserve"> </v>
      </c>
      <c r="V87" s="20"/>
    </row>
    <row r="88" spans="2:22" ht="18" x14ac:dyDescent="0.2">
      <c r="B88" s="146" t="s">
        <v>129</v>
      </c>
      <c r="C88" s="139" t="s">
        <v>196</v>
      </c>
      <c r="D88" s="38" t="s">
        <v>130</v>
      </c>
      <c r="E88" s="38">
        <v>670043094</v>
      </c>
      <c r="F88" s="140">
        <v>170</v>
      </c>
      <c r="G88" s="140">
        <v>940</v>
      </c>
      <c r="H88" s="140">
        <v>1000</v>
      </c>
      <c r="I88" s="139" t="s">
        <v>185</v>
      </c>
      <c r="J88" s="141">
        <v>513</v>
      </c>
      <c r="K88" s="141">
        <v>223</v>
      </c>
      <c r="L88" s="141">
        <v>223</v>
      </c>
      <c r="M88" s="141">
        <v>3</v>
      </c>
      <c r="N88" s="141">
        <v>1</v>
      </c>
      <c r="O88" s="141" t="s">
        <v>32</v>
      </c>
      <c r="P88" s="139" t="s">
        <v>161</v>
      </c>
      <c r="Q88" s="172"/>
      <c r="R88" s="37" t="s">
        <v>157</v>
      </c>
      <c r="S88" s="142">
        <v>44.2</v>
      </c>
      <c r="T88" s="143" t="str">
        <f t="shared" si="5"/>
        <v xml:space="preserve"> </v>
      </c>
      <c r="V88" s="20"/>
    </row>
    <row r="89" spans="2:22" ht="18" x14ac:dyDescent="0.2">
      <c r="B89" s="146"/>
      <c r="C89" s="139" t="s">
        <v>196</v>
      </c>
      <c r="D89" s="38" t="s">
        <v>204</v>
      </c>
      <c r="E89" s="38">
        <v>680032100</v>
      </c>
      <c r="F89" s="140">
        <v>180</v>
      </c>
      <c r="G89" s="140">
        <v>1000</v>
      </c>
      <c r="H89" s="140">
        <v>1050</v>
      </c>
      <c r="I89" s="139" t="s">
        <v>185</v>
      </c>
      <c r="J89" s="141">
        <v>513</v>
      </c>
      <c r="K89" s="141">
        <v>223</v>
      </c>
      <c r="L89" s="141">
        <v>223</v>
      </c>
      <c r="M89" s="141">
        <v>3</v>
      </c>
      <c r="N89" s="141">
        <v>1</v>
      </c>
      <c r="O89" s="141" t="s">
        <v>32</v>
      </c>
      <c r="P89" s="139" t="s">
        <v>161</v>
      </c>
      <c r="Q89" s="172"/>
      <c r="R89" s="37" t="s">
        <v>157</v>
      </c>
      <c r="S89" s="142">
        <v>43.93</v>
      </c>
      <c r="T89" s="143" t="str">
        <f t="shared" si="5"/>
        <v xml:space="preserve"> </v>
      </c>
      <c r="V89" s="20"/>
    </row>
    <row r="90" spans="2:22" ht="18.75" x14ac:dyDescent="0.3">
      <c r="B90" s="145" t="s">
        <v>131</v>
      </c>
      <c r="C90" s="139" t="s">
        <v>196</v>
      </c>
      <c r="D90" s="38" t="s">
        <v>132</v>
      </c>
      <c r="E90" s="38">
        <v>725012115</v>
      </c>
      <c r="F90" s="140">
        <v>225</v>
      </c>
      <c r="G90" s="140">
        <v>1150</v>
      </c>
      <c r="H90" s="140">
        <v>1200</v>
      </c>
      <c r="I90" s="139" t="s">
        <v>185</v>
      </c>
      <c r="J90" s="141">
        <v>518</v>
      </c>
      <c r="K90" s="141">
        <v>276</v>
      </c>
      <c r="L90" s="141">
        <v>242</v>
      </c>
      <c r="M90" s="141">
        <v>3</v>
      </c>
      <c r="N90" s="141">
        <v>1</v>
      </c>
      <c r="O90" s="141" t="s">
        <v>32</v>
      </c>
      <c r="P90" s="139" t="s">
        <v>161</v>
      </c>
      <c r="Q90" s="172"/>
      <c r="R90" s="37" t="s">
        <v>157</v>
      </c>
      <c r="S90" s="142">
        <v>56.78</v>
      </c>
      <c r="T90" s="143" t="str">
        <f t="shared" si="5"/>
        <v xml:space="preserve"> </v>
      </c>
      <c r="V90" s="20"/>
    </row>
    <row r="91" spans="2:22" ht="18" x14ac:dyDescent="0.25">
      <c r="B91" s="124" t="s">
        <v>35</v>
      </c>
      <c r="C91" s="36" t="s">
        <v>196</v>
      </c>
      <c r="D91" s="36" t="s">
        <v>133</v>
      </c>
      <c r="E91" s="126">
        <v>620045068</v>
      </c>
      <c r="F91" s="126">
        <v>120</v>
      </c>
      <c r="G91" s="126">
        <v>680</v>
      </c>
      <c r="H91" s="126">
        <v>720</v>
      </c>
      <c r="I91" s="127" t="s">
        <v>164</v>
      </c>
      <c r="J91" s="147">
        <v>514</v>
      </c>
      <c r="K91" s="147">
        <v>189</v>
      </c>
      <c r="L91" s="147">
        <v>223</v>
      </c>
      <c r="M91" s="147">
        <v>3</v>
      </c>
      <c r="N91" s="147">
        <v>1</v>
      </c>
      <c r="O91" s="147" t="s">
        <v>32</v>
      </c>
      <c r="P91" s="128" t="s">
        <v>161</v>
      </c>
      <c r="Q91" s="172"/>
      <c r="R91" s="21" t="s">
        <v>157</v>
      </c>
      <c r="S91" s="137">
        <v>33.799999999999997</v>
      </c>
      <c r="T91" s="130" t="str">
        <f t="shared" si="5"/>
        <v xml:space="preserve"> </v>
      </c>
      <c r="V91" s="20"/>
    </row>
    <row r="92" spans="2:22" ht="18" x14ac:dyDescent="0.25">
      <c r="B92" s="133"/>
      <c r="C92" s="36" t="s">
        <v>196</v>
      </c>
      <c r="D92" s="36" t="s">
        <v>134</v>
      </c>
      <c r="E92" s="126">
        <v>640035076</v>
      </c>
      <c r="F92" s="126">
        <v>140</v>
      </c>
      <c r="G92" s="126">
        <v>760</v>
      </c>
      <c r="H92" s="126">
        <v>800</v>
      </c>
      <c r="I92" s="127" t="s">
        <v>164</v>
      </c>
      <c r="J92" s="147">
        <v>514</v>
      </c>
      <c r="K92" s="147">
        <v>189</v>
      </c>
      <c r="L92" s="147">
        <v>223</v>
      </c>
      <c r="M92" s="147">
        <v>3</v>
      </c>
      <c r="N92" s="147">
        <v>1</v>
      </c>
      <c r="O92" s="147" t="s">
        <v>32</v>
      </c>
      <c r="P92" s="128" t="s">
        <v>161</v>
      </c>
      <c r="Q92" s="172"/>
      <c r="R92" s="21" t="s">
        <v>157</v>
      </c>
      <c r="S92" s="137">
        <v>34.700000000000003</v>
      </c>
      <c r="T92" s="130" t="str">
        <f t="shared" si="5"/>
        <v xml:space="preserve"> </v>
      </c>
      <c r="V92" s="20"/>
    </row>
    <row r="93" spans="2:22" ht="18" x14ac:dyDescent="0.25">
      <c r="B93" s="144" t="s">
        <v>135</v>
      </c>
      <c r="C93" s="36" t="s">
        <v>196</v>
      </c>
      <c r="D93" s="36" t="s">
        <v>136</v>
      </c>
      <c r="E93" s="126">
        <v>655013090</v>
      </c>
      <c r="F93" s="126">
        <v>155</v>
      </c>
      <c r="G93" s="126">
        <v>900</v>
      </c>
      <c r="H93" s="126">
        <v>950</v>
      </c>
      <c r="I93" s="127" t="s">
        <v>164</v>
      </c>
      <c r="J93" s="147">
        <v>513</v>
      </c>
      <c r="K93" s="147">
        <v>223</v>
      </c>
      <c r="L93" s="147">
        <v>223</v>
      </c>
      <c r="M93" s="147">
        <v>3</v>
      </c>
      <c r="N93" s="147">
        <v>1</v>
      </c>
      <c r="O93" s="147" t="s">
        <v>32</v>
      </c>
      <c r="P93" s="128" t="s">
        <v>161</v>
      </c>
      <c r="Q93" s="172"/>
      <c r="R93" s="21" t="s">
        <v>157</v>
      </c>
      <c r="S93" s="137">
        <v>40.98</v>
      </c>
      <c r="T93" s="130" t="str">
        <f t="shared" si="5"/>
        <v xml:space="preserve"> </v>
      </c>
      <c r="V93" s="20"/>
    </row>
    <row r="94" spans="2:22" ht="18" x14ac:dyDescent="0.25">
      <c r="B94" s="148"/>
      <c r="C94" s="36" t="s">
        <v>196</v>
      </c>
      <c r="D94" s="36" t="s">
        <v>137</v>
      </c>
      <c r="E94" s="126">
        <v>670043100</v>
      </c>
      <c r="F94" s="126">
        <v>170</v>
      </c>
      <c r="G94" s="126">
        <v>1000</v>
      </c>
      <c r="H94" s="126">
        <v>1050</v>
      </c>
      <c r="I94" s="127" t="s">
        <v>164</v>
      </c>
      <c r="J94" s="147">
        <v>513</v>
      </c>
      <c r="K94" s="147">
        <v>223</v>
      </c>
      <c r="L94" s="147">
        <v>223</v>
      </c>
      <c r="M94" s="147">
        <v>3</v>
      </c>
      <c r="N94" s="147">
        <v>1</v>
      </c>
      <c r="O94" s="147" t="s">
        <v>32</v>
      </c>
      <c r="P94" s="128" t="s">
        <v>161</v>
      </c>
      <c r="Q94" s="172"/>
      <c r="R94" s="21" t="s">
        <v>157</v>
      </c>
      <c r="S94" s="137">
        <v>43.93</v>
      </c>
      <c r="T94" s="130" t="str">
        <f t="shared" si="5"/>
        <v xml:space="preserve"> </v>
      </c>
      <c r="V94" s="20"/>
    </row>
    <row r="95" spans="2:22" ht="18" x14ac:dyDescent="0.25">
      <c r="B95" s="148"/>
      <c r="C95" s="36" t="s">
        <v>196</v>
      </c>
      <c r="D95" s="36" t="s">
        <v>138</v>
      </c>
      <c r="E95" s="126">
        <v>680032100</v>
      </c>
      <c r="F95" s="126">
        <v>180</v>
      </c>
      <c r="G95" s="126">
        <v>1000</v>
      </c>
      <c r="H95" s="126">
        <v>1050</v>
      </c>
      <c r="I95" s="127" t="s">
        <v>164</v>
      </c>
      <c r="J95" s="147">
        <v>513</v>
      </c>
      <c r="K95" s="147">
        <v>223</v>
      </c>
      <c r="L95" s="147">
        <v>223</v>
      </c>
      <c r="M95" s="147">
        <v>3</v>
      </c>
      <c r="N95" s="147">
        <v>1</v>
      </c>
      <c r="O95" s="147" t="s">
        <v>32</v>
      </c>
      <c r="P95" s="128" t="s">
        <v>161</v>
      </c>
      <c r="Q95" s="172"/>
      <c r="R95" s="21" t="s">
        <v>157</v>
      </c>
      <c r="S95" s="137">
        <v>43.93</v>
      </c>
      <c r="T95" s="130" t="str">
        <f t="shared" si="5"/>
        <v xml:space="preserve"> </v>
      </c>
      <c r="V95" s="20"/>
    </row>
    <row r="96" spans="2:22" ht="18" x14ac:dyDescent="0.25">
      <c r="B96" s="144" t="s">
        <v>139</v>
      </c>
      <c r="C96" s="36" t="s">
        <v>197</v>
      </c>
      <c r="D96" s="36" t="s">
        <v>140</v>
      </c>
      <c r="E96" s="126">
        <v>700038105</v>
      </c>
      <c r="F96" s="126">
        <v>200</v>
      </c>
      <c r="G96" s="126">
        <v>1050</v>
      </c>
      <c r="H96" s="126">
        <v>1100</v>
      </c>
      <c r="I96" s="127" t="s">
        <v>164</v>
      </c>
      <c r="J96" s="147">
        <v>518</v>
      </c>
      <c r="K96" s="147">
        <v>276</v>
      </c>
      <c r="L96" s="147">
        <v>242</v>
      </c>
      <c r="M96" s="147">
        <v>3</v>
      </c>
      <c r="N96" s="147">
        <v>1</v>
      </c>
      <c r="O96" s="147" t="s">
        <v>32</v>
      </c>
      <c r="P96" s="128" t="s">
        <v>161</v>
      </c>
      <c r="Q96" s="172"/>
      <c r="R96" s="21" t="s">
        <v>157</v>
      </c>
      <c r="S96" s="137">
        <v>53.61</v>
      </c>
      <c r="T96" s="130" t="str">
        <f t="shared" si="5"/>
        <v xml:space="preserve"> </v>
      </c>
      <c r="V96" s="20"/>
    </row>
    <row r="97" spans="2:22" ht="18" x14ac:dyDescent="0.25">
      <c r="B97" s="148"/>
      <c r="C97" s="36" t="s">
        <v>197</v>
      </c>
      <c r="D97" s="36" t="s">
        <v>205</v>
      </c>
      <c r="E97" s="126">
        <v>720018115</v>
      </c>
      <c r="F97" s="126">
        <v>220</v>
      </c>
      <c r="G97" s="126">
        <v>1150</v>
      </c>
      <c r="H97" s="126">
        <v>1200</v>
      </c>
      <c r="I97" s="127" t="s">
        <v>164</v>
      </c>
      <c r="J97" s="147">
        <v>518</v>
      </c>
      <c r="K97" s="147">
        <v>276</v>
      </c>
      <c r="L97" s="147">
        <v>242</v>
      </c>
      <c r="M97" s="147">
        <v>3</v>
      </c>
      <c r="N97" s="147">
        <v>1</v>
      </c>
      <c r="O97" s="147" t="s">
        <v>32</v>
      </c>
      <c r="P97" s="128" t="s">
        <v>161</v>
      </c>
      <c r="Q97" s="172"/>
      <c r="R97" s="21" t="s">
        <v>157</v>
      </c>
      <c r="S97" s="137">
        <v>56.79</v>
      </c>
      <c r="T97" s="130" t="str">
        <f t="shared" si="5"/>
        <v xml:space="preserve"> </v>
      </c>
      <c r="V97" s="20"/>
    </row>
    <row r="98" spans="2:22" ht="33.75" customHeight="1" x14ac:dyDescent="0.2">
      <c r="B98" s="63" t="s">
        <v>188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5"/>
      <c r="V98" s="20"/>
    </row>
    <row r="99" spans="2:22" ht="18" x14ac:dyDescent="0.25">
      <c r="B99" s="149" t="s">
        <v>141</v>
      </c>
      <c r="C99" s="135">
        <v>31</v>
      </c>
      <c r="D99" s="136" t="s">
        <v>142</v>
      </c>
      <c r="E99" s="36">
        <v>605103068</v>
      </c>
      <c r="F99" s="126">
        <v>105</v>
      </c>
      <c r="G99" s="126">
        <v>680</v>
      </c>
      <c r="H99" s="126">
        <v>750</v>
      </c>
      <c r="I99" s="126" t="s">
        <v>185</v>
      </c>
      <c r="J99" s="128">
        <v>330</v>
      </c>
      <c r="K99" s="128">
        <v>172</v>
      </c>
      <c r="L99" s="128">
        <v>240</v>
      </c>
      <c r="M99" s="128">
        <v>9</v>
      </c>
      <c r="N99" s="128">
        <v>1</v>
      </c>
      <c r="O99" s="128" t="s">
        <v>33</v>
      </c>
      <c r="P99" s="128" t="s">
        <v>162</v>
      </c>
      <c r="Q99" s="172"/>
      <c r="R99" s="21" t="s">
        <v>49</v>
      </c>
      <c r="S99" s="137">
        <v>23.7</v>
      </c>
      <c r="T99" s="130" t="str">
        <f t="shared" si="5"/>
        <v xml:space="preserve"> </v>
      </c>
      <c r="V99" s="20"/>
    </row>
    <row r="100" spans="2:22" ht="18" x14ac:dyDescent="0.25">
      <c r="B100" s="150"/>
      <c r="C100" s="135">
        <v>31</v>
      </c>
      <c r="D100" s="136" t="s">
        <v>143</v>
      </c>
      <c r="E100" s="36">
        <v>605103068</v>
      </c>
      <c r="F100" s="126">
        <v>105</v>
      </c>
      <c r="G100" s="126">
        <v>680</v>
      </c>
      <c r="H100" s="126">
        <v>750</v>
      </c>
      <c r="I100" s="126" t="s">
        <v>185</v>
      </c>
      <c r="J100" s="128">
        <v>330</v>
      </c>
      <c r="K100" s="128">
        <v>172</v>
      </c>
      <c r="L100" s="128">
        <v>240</v>
      </c>
      <c r="M100" s="128">
        <v>9</v>
      </c>
      <c r="N100" s="128">
        <v>8</v>
      </c>
      <c r="O100" s="128" t="s">
        <v>33</v>
      </c>
      <c r="P100" s="128" t="s">
        <v>162</v>
      </c>
      <c r="Q100" s="172"/>
      <c r="R100" s="21" t="s">
        <v>49</v>
      </c>
      <c r="S100" s="137">
        <v>23.7</v>
      </c>
      <c r="T100" s="130" t="str">
        <f t="shared" si="5"/>
        <v xml:space="preserve"> </v>
      </c>
      <c r="V100" s="20"/>
    </row>
    <row r="101" spans="2:22" ht="18" x14ac:dyDescent="0.25">
      <c r="B101" s="151"/>
      <c r="C101" s="135">
        <v>31</v>
      </c>
      <c r="D101" s="136" t="s">
        <v>144</v>
      </c>
      <c r="E101" s="36">
        <v>605103080</v>
      </c>
      <c r="F101" s="126">
        <v>105</v>
      </c>
      <c r="G101" s="126">
        <v>800</v>
      </c>
      <c r="H101" s="126" t="s">
        <v>195</v>
      </c>
      <c r="I101" s="126" t="s">
        <v>185</v>
      </c>
      <c r="J101" s="128">
        <v>330</v>
      </c>
      <c r="K101" s="128">
        <v>172</v>
      </c>
      <c r="L101" s="128">
        <v>240</v>
      </c>
      <c r="M101" s="128">
        <v>9</v>
      </c>
      <c r="N101" s="128">
        <v>1</v>
      </c>
      <c r="O101" s="128" t="s">
        <v>32</v>
      </c>
      <c r="P101" s="128" t="s">
        <v>162</v>
      </c>
      <c r="Q101" s="172"/>
      <c r="R101" s="21" t="s">
        <v>49</v>
      </c>
      <c r="S101" s="137">
        <v>23.7</v>
      </c>
      <c r="T101" s="130" t="str">
        <f t="shared" si="5"/>
        <v xml:space="preserve"> </v>
      </c>
      <c r="V101" s="20"/>
    </row>
    <row r="102" spans="2:22" ht="18" x14ac:dyDescent="0.25">
      <c r="B102" s="152"/>
      <c r="C102" s="135">
        <v>31</v>
      </c>
      <c r="D102" s="136" t="s">
        <v>159</v>
      </c>
      <c r="E102" s="36">
        <v>605103080</v>
      </c>
      <c r="F102" s="126">
        <v>105</v>
      </c>
      <c r="G102" s="126">
        <v>800</v>
      </c>
      <c r="H102" s="126" t="s">
        <v>195</v>
      </c>
      <c r="I102" s="126" t="s">
        <v>185</v>
      </c>
      <c r="J102" s="128">
        <v>330</v>
      </c>
      <c r="K102" s="128">
        <v>172</v>
      </c>
      <c r="L102" s="128">
        <v>240</v>
      </c>
      <c r="M102" s="128">
        <v>9</v>
      </c>
      <c r="N102" s="128">
        <v>8</v>
      </c>
      <c r="O102" s="128" t="s">
        <v>32</v>
      </c>
      <c r="P102" s="128" t="s">
        <v>162</v>
      </c>
      <c r="Q102" s="172"/>
      <c r="R102" s="21"/>
      <c r="S102" s="137">
        <v>23.7</v>
      </c>
      <c r="T102" s="130" t="str">
        <f t="shared" si="5"/>
        <v xml:space="preserve"> </v>
      </c>
      <c r="V102" s="20"/>
    </row>
    <row r="103" spans="2:22" ht="18" x14ac:dyDescent="0.25">
      <c r="B103" s="134" t="s">
        <v>40</v>
      </c>
      <c r="C103" s="135">
        <v>31</v>
      </c>
      <c r="D103" s="136" t="s">
        <v>145</v>
      </c>
      <c r="E103" s="36">
        <v>600123072</v>
      </c>
      <c r="F103" s="126">
        <v>100</v>
      </c>
      <c r="G103" s="126">
        <v>720</v>
      </c>
      <c r="H103" s="126">
        <v>750</v>
      </c>
      <c r="I103" s="126" t="s">
        <v>185</v>
      </c>
      <c r="J103" s="126">
        <v>313</v>
      </c>
      <c r="K103" s="126">
        <v>175</v>
      </c>
      <c r="L103" s="126">
        <v>208</v>
      </c>
      <c r="M103" s="126">
        <v>0</v>
      </c>
      <c r="N103" s="126">
        <v>1</v>
      </c>
      <c r="O103" s="126" t="s">
        <v>31</v>
      </c>
      <c r="P103" s="126" t="s">
        <v>161</v>
      </c>
      <c r="Q103" s="172"/>
      <c r="R103" s="21" t="s">
        <v>49</v>
      </c>
      <c r="S103" s="137">
        <v>22.6</v>
      </c>
      <c r="T103" s="130" t="str">
        <f t="shared" si="5"/>
        <v xml:space="preserve"> </v>
      </c>
      <c r="V103" s="20"/>
    </row>
    <row r="104" spans="2:22" ht="18" x14ac:dyDescent="0.25">
      <c r="B104" s="153" t="s">
        <v>23</v>
      </c>
      <c r="C104" s="136"/>
      <c r="D104" s="154" t="s">
        <v>146</v>
      </c>
      <c r="E104" s="36">
        <v>610013076</v>
      </c>
      <c r="F104" s="126">
        <v>110</v>
      </c>
      <c r="G104" s="126">
        <v>760</v>
      </c>
      <c r="H104" s="126">
        <v>800</v>
      </c>
      <c r="I104" s="126" t="s">
        <v>164</v>
      </c>
      <c r="J104" s="126">
        <v>514</v>
      </c>
      <c r="K104" s="126">
        <v>175</v>
      </c>
      <c r="L104" s="126">
        <v>210</v>
      </c>
      <c r="M104" s="126">
        <v>3</v>
      </c>
      <c r="N104" s="126">
        <v>1</v>
      </c>
      <c r="O104" s="126" t="s">
        <v>34</v>
      </c>
      <c r="P104" s="126" t="s">
        <v>161</v>
      </c>
      <c r="Q104" s="172"/>
      <c r="R104" s="21" t="s">
        <v>49</v>
      </c>
      <c r="S104" s="137">
        <v>30.97</v>
      </c>
      <c r="T104" s="130" t="str">
        <f t="shared" si="5"/>
        <v xml:space="preserve"> </v>
      </c>
      <c r="V104" s="20"/>
    </row>
    <row r="105" spans="2:22" ht="18" x14ac:dyDescent="0.25">
      <c r="B105" s="153"/>
      <c r="C105" s="136"/>
      <c r="D105" s="154" t="s">
        <v>147</v>
      </c>
      <c r="E105" s="36">
        <v>635052100</v>
      </c>
      <c r="F105" s="126">
        <v>135</v>
      </c>
      <c r="G105" s="126">
        <v>1000</v>
      </c>
      <c r="H105" s="126">
        <v>1050</v>
      </c>
      <c r="I105" s="126" t="s">
        <v>164</v>
      </c>
      <c r="J105" s="126">
        <v>514</v>
      </c>
      <c r="K105" s="126">
        <v>175</v>
      </c>
      <c r="L105" s="126">
        <v>210</v>
      </c>
      <c r="M105" s="126">
        <v>3</v>
      </c>
      <c r="N105" s="126">
        <v>1</v>
      </c>
      <c r="O105" s="126" t="s">
        <v>34</v>
      </c>
      <c r="P105" s="126" t="s">
        <v>161</v>
      </c>
      <c r="Q105" s="172"/>
      <c r="R105" s="21" t="s">
        <v>49</v>
      </c>
      <c r="S105" s="137">
        <v>35.46</v>
      </c>
      <c r="T105" s="130" t="str">
        <f t="shared" si="5"/>
        <v xml:space="preserve"> </v>
      </c>
      <c r="V105" s="20"/>
    </row>
    <row r="106" spans="2:22" ht="18" x14ac:dyDescent="0.25">
      <c r="B106" s="127" t="s">
        <v>54</v>
      </c>
      <c r="C106" s="136"/>
      <c r="D106" s="154" t="s">
        <v>148</v>
      </c>
      <c r="E106" s="36">
        <v>620109076</v>
      </c>
      <c r="F106" s="126">
        <v>120</v>
      </c>
      <c r="G106" s="126">
        <v>760</v>
      </c>
      <c r="H106" s="126">
        <v>800</v>
      </c>
      <c r="I106" s="126" t="s">
        <v>164</v>
      </c>
      <c r="J106" s="126">
        <v>510</v>
      </c>
      <c r="K106" s="126">
        <v>175</v>
      </c>
      <c r="L106" s="126">
        <v>235</v>
      </c>
      <c r="M106" s="126">
        <v>4</v>
      </c>
      <c r="N106" s="126">
        <v>1</v>
      </c>
      <c r="O106" s="126" t="s">
        <v>34</v>
      </c>
      <c r="P106" s="126" t="s">
        <v>161</v>
      </c>
      <c r="Q106" s="172"/>
      <c r="R106" s="21" t="s">
        <v>49</v>
      </c>
      <c r="S106" s="137">
        <v>35.119999999999997</v>
      </c>
      <c r="T106" s="130" t="str">
        <f t="shared" si="5"/>
        <v xml:space="preserve"> </v>
      </c>
      <c r="V106" s="20"/>
    </row>
    <row r="107" spans="2:22" ht="18" x14ac:dyDescent="0.25">
      <c r="B107" s="127" t="s">
        <v>55</v>
      </c>
      <c r="C107" s="136"/>
      <c r="D107" s="154" t="s">
        <v>149</v>
      </c>
      <c r="E107" s="36">
        <v>643033095</v>
      </c>
      <c r="F107" s="126">
        <v>143</v>
      </c>
      <c r="G107" s="126">
        <v>950</v>
      </c>
      <c r="H107" s="126">
        <v>1000</v>
      </c>
      <c r="I107" s="126" t="s">
        <v>164</v>
      </c>
      <c r="J107" s="126">
        <v>514</v>
      </c>
      <c r="K107" s="126">
        <v>218</v>
      </c>
      <c r="L107" s="126">
        <v>210</v>
      </c>
      <c r="M107" s="126">
        <v>3</v>
      </c>
      <c r="N107" s="126">
        <v>1</v>
      </c>
      <c r="O107" s="126" t="s">
        <v>34</v>
      </c>
      <c r="P107" s="126" t="s">
        <v>162</v>
      </c>
      <c r="Q107" s="172"/>
      <c r="R107" s="21" t="s">
        <v>49</v>
      </c>
      <c r="S107" s="137">
        <v>39.85</v>
      </c>
      <c r="T107" s="130" t="str">
        <f t="shared" si="5"/>
        <v xml:space="preserve"> </v>
      </c>
      <c r="V107" s="20"/>
    </row>
    <row r="108" spans="2:22" ht="18" x14ac:dyDescent="0.25">
      <c r="B108" s="127" t="s">
        <v>56</v>
      </c>
      <c r="C108" s="136"/>
      <c r="D108" s="154" t="s">
        <v>150</v>
      </c>
      <c r="E108" s="36">
        <v>655104090</v>
      </c>
      <c r="F108" s="126">
        <v>155</v>
      </c>
      <c r="G108" s="126">
        <v>900</v>
      </c>
      <c r="H108" s="126">
        <v>950</v>
      </c>
      <c r="I108" s="126" t="s">
        <v>164</v>
      </c>
      <c r="J108" s="126">
        <v>510</v>
      </c>
      <c r="K108" s="126">
        <v>218</v>
      </c>
      <c r="L108" s="126">
        <v>230</v>
      </c>
      <c r="M108" s="126">
        <v>4</v>
      </c>
      <c r="N108" s="126">
        <v>1</v>
      </c>
      <c r="O108" s="126" t="s">
        <v>34</v>
      </c>
      <c r="P108" s="126" t="s">
        <v>162</v>
      </c>
      <c r="Q108" s="172"/>
      <c r="R108" s="21" t="s">
        <v>49</v>
      </c>
      <c r="S108" s="137">
        <v>42.88</v>
      </c>
      <c r="T108" s="130" t="str">
        <f t="shared" si="5"/>
        <v xml:space="preserve"> </v>
      </c>
      <c r="V108" s="20"/>
    </row>
    <row r="109" spans="2:22" ht="18" x14ac:dyDescent="0.25">
      <c r="B109" s="155" t="s">
        <v>57</v>
      </c>
      <c r="C109" s="136"/>
      <c r="D109" s="154" t="s">
        <v>151</v>
      </c>
      <c r="E109" s="36">
        <v>610047068</v>
      </c>
      <c r="F109" s="126">
        <v>110</v>
      </c>
      <c r="G109" s="126">
        <v>680</v>
      </c>
      <c r="H109" s="126">
        <v>720</v>
      </c>
      <c r="I109" s="126" t="s">
        <v>164</v>
      </c>
      <c r="J109" s="126">
        <v>347</v>
      </c>
      <c r="K109" s="126">
        <v>173</v>
      </c>
      <c r="L109" s="126">
        <v>234</v>
      </c>
      <c r="M109" s="126">
        <v>0</v>
      </c>
      <c r="N109" s="126">
        <v>1</v>
      </c>
      <c r="O109" s="126" t="s">
        <v>32</v>
      </c>
      <c r="P109" s="126" t="s">
        <v>162</v>
      </c>
      <c r="Q109" s="172"/>
      <c r="R109" s="21" t="s">
        <v>49</v>
      </c>
      <c r="S109" s="137">
        <v>28.2</v>
      </c>
      <c r="T109" s="130" t="str">
        <f t="shared" si="5"/>
        <v xml:space="preserve"> </v>
      </c>
      <c r="V109" s="20"/>
    </row>
    <row r="110" spans="2:22" ht="18" x14ac:dyDescent="0.25">
      <c r="B110" s="156"/>
      <c r="C110" s="136"/>
      <c r="D110" s="154" t="s">
        <v>152</v>
      </c>
      <c r="E110" s="36">
        <v>610048068</v>
      </c>
      <c r="F110" s="126">
        <v>110</v>
      </c>
      <c r="G110" s="126">
        <v>680</v>
      </c>
      <c r="H110" s="126">
        <v>720</v>
      </c>
      <c r="I110" s="126" t="s">
        <v>164</v>
      </c>
      <c r="J110" s="126">
        <v>347</v>
      </c>
      <c r="K110" s="126">
        <v>173</v>
      </c>
      <c r="L110" s="126">
        <v>234</v>
      </c>
      <c r="M110" s="126">
        <v>1</v>
      </c>
      <c r="N110" s="126">
        <v>1</v>
      </c>
      <c r="O110" s="126" t="s">
        <v>32</v>
      </c>
      <c r="P110" s="126" t="s">
        <v>162</v>
      </c>
      <c r="Q110" s="172"/>
      <c r="R110" s="21" t="s">
        <v>49</v>
      </c>
      <c r="S110" s="137">
        <v>28.2</v>
      </c>
      <c r="T110" s="130" t="str">
        <f t="shared" si="5"/>
        <v xml:space="preserve"> </v>
      </c>
      <c r="V110" s="20"/>
    </row>
    <row r="111" spans="2:22" ht="18" x14ac:dyDescent="0.25">
      <c r="B111" s="157" t="s">
        <v>58</v>
      </c>
      <c r="C111" s="136"/>
      <c r="D111" s="154" t="s">
        <v>153</v>
      </c>
      <c r="E111" s="36">
        <v>625012072</v>
      </c>
      <c r="F111" s="126">
        <v>125</v>
      </c>
      <c r="G111" s="126">
        <v>720</v>
      </c>
      <c r="H111" s="126">
        <v>750</v>
      </c>
      <c r="I111" s="126" t="s">
        <v>164</v>
      </c>
      <c r="J111" s="126">
        <v>349</v>
      </c>
      <c r="K111" s="126">
        <v>175</v>
      </c>
      <c r="L111" s="126">
        <v>290</v>
      </c>
      <c r="M111" s="126">
        <v>0</v>
      </c>
      <c r="N111" s="126">
        <v>1</v>
      </c>
      <c r="O111" s="126" t="s">
        <v>32</v>
      </c>
      <c r="P111" s="126" t="s">
        <v>162</v>
      </c>
      <c r="Q111" s="172"/>
      <c r="R111" s="21" t="s">
        <v>49</v>
      </c>
      <c r="S111" s="137">
        <v>31.22</v>
      </c>
      <c r="T111" s="130" t="str">
        <f t="shared" si="5"/>
        <v xml:space="preserve"> </v>
      </c>
      <c r="V111" s="20"/>
    </row>
    <row r="112" spans="2:22" ht="18" x14ac:dyDescent="0.25">
      <c r="B112" s="158"/>
      <c r="C112" s="136"/>
      <c r="D112" s="154" t="s">
        <v>154</v>
      </c>
      <c r="E112" s="36">
        <v>625014072</v>
      </c>
      <c r="F112" s="126">
        <v>125</v>
      </c>
      <c r="G112" s="126">
        <v>720</v>
      </c>
      <c r="H112" s="126">
        <v>750</v>
      </c>
      <c r="I112" s="126" t="s">
        <v>164</v>
      </c>
      <c r="J112" s="126">
        <v>349</v>
      </c>
      <c r="K112" s="126">
        <v>175</v>
      </c>
      <c r="L112" s="126">
        <v>290</v>
      </c>
      <c r="M112" s="126">
        <v>1</v>
      </c>
      <c r="N112" s="126">
        <v>1</v>
      </c>
      <c r="O112" s="126" t="s">
        <v>32</v>
      </c>
      <c r="P112" s="126" t="s">
        <v>162</v>
      </c>
      <c r="Q112" s="172"/>
      <c r="R112" s="21" t="s">
        <v>49</v>
      </c>
      <c r="S112" s="137">
        <v>31.22</v>
      </c>
      <c r="T112" s="130" t="str">
        <f t="shared" si="5"/>
        <v xml:space="preserve"> </v>
      </c>
      <c r="V112" s="20"/>
    </row>
    <row r="113" spans="2:22" ht="18" x14ac:dyDescent="0.25">
      <c r="B113" s="159" t="s">
        <v>59</v>
      </c>
      <c r="C113" s="136" t="s">
        <v>196</v>
      </c>
      <c r="D113" s="36" t="s">
        <v>155</v>
      </c>
      <c r="E113" s="36">
        <v>680033110</v>
      </c>
      <c r="F113" s="126">
        <v>180</v>
      </c>
      <c r="G113" s="126">
        <v>1100</v>
      </c>
      <c r="H113" s="126">
        <v>1150</v>
      </c>
      <c r="I113" s="126" t="s">
        <v>164</v>
      </c>
      <c r="J113" s="126">
        <v>513</v>
      </c>
      <c r="K113" s="126">
        <v>223</v>
      </c>
      <c r="L113" s="126">
        <v>223</v>
      </c>
      <c r="M113" s="126">
        <v>4</v>
      </c>
      <c r="N113" s="126">
        <v>1</v>
      </c>
      <c r="O113" s="126" t="s">
        <v>34</v>
      </c>
      <c r="P113" s="126" t="s">
        <v>162</v>
      </c>
      <c r="Q113" s="172"/>
      <c r="R113" s="21" t="s">
        <v>49</v>
      </c>
      <c r="S113" s="137">
        <v>44.99</v>
      </c>
      <c r="T113" s="130" t="str">
        <f t="shared" si="5"/>
        <v xml:space="preserve"> </v>
      </c>
      <c r="V113" s="20"/>
    </row>
    <row r="114" spans="2:22" ht="18" x14ac:dyDescent="0.25">
      <c r="B114" s="127" t="s">
        <v>60</v>
      </c>
      <c r="C114" s="136"/>
      <c r="D114" s="154" t="s">
        <v>156</v>
      </c>
      <c r="E114" s="36">
        <v>635042068</v>
      </c>
      <c r="F114" s="126">
        <v>135</v>
      </c>
      <c r="G114" s="126">
        <v>680</v>
      </c>
      <c r="H114" s="126">
        <v>720</v>
      </c>
      <c r="I114" s="126" t="s">
        <v>164</v>
      </c>
      <c r="J114" s="126">
        <v>360</v>
      </c>
      <c r="K114" s="126">
        <v>253</v>
      </c>
      <c r="L114" s="126">
        <v>240</v>
      </c>
      <c r="M114" s="126">
        <v>6</v>
      </c>
      <c r="N114" s="126">
        <v>1</v>
      </c>
      <c r="O114" s="126" t="s">
        <v>61</v>
      </c>
      <c r="P114" s="126" t="s">
        <v>162</v>
      </c>
      <c r="Q114" s="172"/>
      <c r="R114" s="21" t="s">
        <v>49</v>
      </c>
      <c r="S114" s="137">
        <v>42.3</v>
      </c>
      <c r="T114" s="130" t="str">
        <f t="shared" si="5"/>
        <v xml:space="preserve"> </v>
      </c>
      <c r="V114" s="20"/>
    </row>
    <row r="115" spans="2:22" ht="33.75" customHeight="1" x14ac:dyDescent="0.2">
      <c r="B115" s="63" t="s">
        <v>39</v>
      </c>
      <c r="C115" s="64"/>
      <c r="D115" s="64"/>
      <c r="E115" s="64"/>
      <c r="F115" s="64"/>
      <c r="G115" s="65"/>
      <c r="H115" s="75" t="s">
        <v>0</v>
      </c>
      <c r="I115" s="76"/>
      <c r="J115" s="76"/>
      <c r="K115" s="76"/>
      <c r="L115" s="76"/>
      <c r="M115" s="76"/>
      <c r="N115" s="76"/>
      <c r="O115" s="64"/>
      <c r="P115" s="64"/>
      <c r="Q115" s="64"/>
      <c r="R115" s="64"/>
      <c r="S115" s="64"/>
      <c r="T115" s="65"/>
      <c r="V115" s="20"/>
    </row>
    <row r="116" spans="2:22" ht="27.75" customHeight="1" x14ac:dyDescent="0.35">
      <c r="B116" s="160" t="s">
        <v>194</v>
      </c>
      <c r="C116" s="161"/>
      <c r="D116" s="161"/>
      <c r="E116" s="161"/>
      <c r="F116" s="161"/>
      <c r="G116" s="162"/>
      <c r="H116" s="77" t="s">
        <v>43</v>
      </c>
      <c r="I116" s="78"/>
      <c r="J116" s="78"/>
      <c r="K116" s="78"/>
      <c r="L116" s="78"/>
      <c r="M116" s="78"/>
      <c r="N116" s="79"/>
      <c r="O116" s="101" t="s">
        <v>44</v>
      </c>
      <c r="P116" s="101"/>
      <c r="Q116" s="102"/>
      <c r="R116" s="95" t="s">
        <v>38</v>
      </c>
      <c r="S116" s="96"/>
      <c r="T116" s="97"/>
      <c r="V116" s="20"/>
    </row>
    <row r="117" spans="2:22" ht="26.25" customHeight="1" x14ac:dyDescent="0.35">
      <c r="B117" s="160" t="s">
        <v>193</v>
      </c>
      <c r="C117" s="161"/>
      <c r="D117" s="161"/>
      <c r="E117" s="161"/>
      <c r="F117" s="161"/>
      <c r="G117" s="162"/>
      <c r="H117" s="80" t="s">
        <v>64</v>
      </c>
      <c r="I117" s="81"/>
      <c r="J117" s="81"/>
      <c r="K117" s="81"/>
      <c r="L117" s="81"/>
      <c r="M117" s="81"/>
      <c r="N117" s="82"/>
      <c r="O117" s="91" t="str">
        <f>IF(SUM(Q15:Q37)&lt;1,"-",SUM(Q15:Q37))</f>
        <v>-</v>
      </c>
      <c r="P117" s="91"/>
      <c r="Q117" s="92"/>
      <c r="R117" s="98" t="str">
        <f>IF(SUM(T15:T37)&lt;1,"-",SUM(T15:T37))</f>
        <v>-</v>
      </c>
      <c r="S117" s="99"/>
      <c r="T117" s="100"/>
      <c r="V117" s="20"/>
    </row>
    <row r="118" spans="2:22" ht="26.25" customHeight="1" x14ac:dyDescent="0.35">
      <c r="B118" s="163" t="s">
        <v>210</v>
      </c>
      <c r="C118" s="164"/>
      <c r="D118" s="164"/>
      <c r="E118" s="164"/>
      <c r="F118" s="164"/>
      <c r="G118" s="165"/>
      <c r="H118" s="80" t="s">
        <v>63</v>
      </c>
      <c r="I118" s="81"/>
      <c r="J118" s="81"/>
      <c r="K118" s="81"/>
      <c r="L118" s="81"/>
      <c r="M118" s="81"/>
      <c r="N118" s="82"/>
      <c r="O118" s="91" t="str">
        <f>IF(SUM(Q40:Q70)&lt;1,"-",SUM(Q40:Q70))</f>
        <v>-</v>
      </c>
      <c r="P118" s="91"/>
      <c r="Q118" s="92"/>
      <c r="R118" s="98" t="str">
        <f>IF(SUM(T40:T70)&lt;1,"-",SUM(T40:T70))</f>
        <v>-</v>
      </c>
      <c r="S118" s="99"/>
      <c r="T118" s="100"/>
      <c r="V118" s="20"/>
    </row>
    <row r="119" spans="2:22" ht="26.25" customHeight="1" x14ac:dyDescent="0.35">
      <c r="B119" s="166"/>
      <c r="C119" s="167"/>
      <c r="D119" s="167"/>
      <c r="E119" s="167"/>
      <c r="F119" s="167"/>
      <c r="G119" s="168"/>
      <c r="H119" s="80" t="s">
        <v>65</v>
      </c>
      <c r="I119" s="81"/>
      <c r="J119" s="81"/>
      <c r="K119" s="81"/>
      <c r="L119" s="81"/>
      <c r="M119" s="81"/>
      <c r="N119" s="82"/>
      <c r="O119" s="91" t="str">
        <f>IF(SUM(Q75:Q85)&lt;1,"-",SUM(Q75:Q85))</f>
        <v>-</v>
      </c>
      <c r="P119" s="91"/>
      <c r="Q119" s="92"/>
      <c r="R119" s="98" t="str">
        <f>IF(SUM(T75:T85)&lt;1,"-",SUM(T75:T85))</f>
        <v>-</v>
      </c>
      <c r="S119" s="99"/>
      <c r="T119" s="100"/>
      <c r="V119" s="20"/>
    </row>
    <row r="120" spans="2:22" ht="26.25" customHeight="1" x14ac:dyDescent="0.35">
      <c r="B120" s="166"/>
      <c r="C120" s="167"/>
      <c r="D120" s="167"/>
      <c r="E120" s="167"/>
      <c r="F120" s="167"/>
      <c r="G120" s="168"/>
      <c r="H120" s="80" t="s">
        <v>66</v>
      </c>
      <c r="I120" s="81"/>
      <c r="J120" s="81"/>
      <c r="K120" s="81"/>
      <c r="L120" s="81"/>
      <c r="M120" s="81"/>
      <c r="N120" s="82"/>
      <c r="O120" s="91" t="str">
        <f>IF(SUM(Q87:Q97)&lt;1,"-",SUM(Q87:Q97))</f>
        <v>-</v>
      </c>
      <c r="P120" s="91"/>
      <c r="Q120" s="92"/>
      <c r="R120" s="98" t="str">
        <f>IF(SUM(T87:T97)&lt;1,"-",SUM(T87:T97))</f>
        <v>-</v>
      </c>
      <c r="S120" s="99"/>
      <c r="T120" s="100"/>
      <c r="V120" s="20"/>
    </row>
    <row r="121" spans="2:22" ht="26.25" customHeight="1" x14ac:dyDescent="0.35">
      <c r="B121" s="166"/>
      <c r="C121" s="167"/>
      <c r="D121" s="167"/>
      <c r="E121" s="167"/>
      <c r="F121" s="167"/>
      <c r="G121" s="168"/>
      <c r="H121" s="80" t="s">
        <v>158</v>
      </c>
      <c r="I121" s="81"/>
      <c r="J121" s="81"/>
      <c r="K121" s="81"/>
      <c r="L121" s="81"/>
      <c r="M121" s="81"/>
      <c r="N121" s="82"/>
      <c r="O121" s="91" t="str">
        <f>IF(SUM(Q99:Q114)&lt;1,"-",SUM(Q99:Q114))</f>
        <v>-</v>
      </c>
      <c r="P121" s="91"/>
      <c r="Q121" s="92"/>
      <c r="R121" s="98" t="str">
        <f>IF(SUM(T99:T114)&lt;1,"-",SUM(T99:T114))</f>
        <v>-</v>
      </c>
      <c r="S121" s="99"/>
      <c r="T121" s="100"/>
      <c r="V121" s="20"/>
    </row>
    <row r="122" spans="2:22" ht="26.25" customHeight="1" x14ac:dyDescent="0.4">
      <c r="B122" s="169"/>
      <c r="C122" s="170"/>
      <c r="D122" s="170"/>
      <c r="E122" s="170"/>
      <c r="F122" s="170"/>
      <c r="G122" s="171"/>
      <c r="H122" s="83" t="s">
        <v>1</v>
      </c>
      <c r="I122" s="84"/>
      <c r="J122" s="84"/>
      <c r="K122" s="84"/>
      <c r="L122" s="84"/>
      <c r="M122" s="84"/>
      <c r="N122" s="85"/>
      <c r="O122" s="86" t="str">
        <f>IF(SUM(O116:Q121)&lt;1,"///",SUM(O116:Q121))</f>
        <v>///</v>
      </c>
      <c r="P122" s="86"/>
      <c r="Q122" s="87"/>
      <c r="R122" s="88" t="str">
        <f>IF(SUM(R116:T121)&lt;1,"///",SUM(R116:T121))</f>
        <v>///</v>
      </c>
      <c r="S122" s="89"/>
      <c r="T122" s="90"/>
      <c r="V122" s="20"/>
    </row>
    <row r="123" spans="2:22" ht="42.75" customHeight="1" x14ac:dyDescent="0.2">
      <c r="B123" s="104" t="s">
        <v>192</v>
      </c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6"/>
      <c r="V123" s="20"/>
    </row>
    <row r="124" spans="2:22" ht="17.25" customHeight="1" x14ac:dyDescent="0.3">
      <c r="B124" s="119" t="s">
        <v>193</v>
      </c>
      <c r="C124" s="22"/>
      <c r="D124" s="22"/>
      <c r="E124" s="22"/>
      <c r="F124" s="22"/>
      <c r="G124" s="22"/>
      <c r="H124" s="22"/>
      <c r="I124" s="2"/>
      <c r="J124" s="2"/>
      <c r="K124" s="2"/>
      <c r="L124" s="2"/>
      <c r="M124" s="2"/>
      <c r="N124" s="2"/>
      <c r="O124" s="23"/>
      <c r="P124" s="23"/>
      <c r="Q124" s="23"/>
      <c r="R124" s="23"/>
      <c r="S124" s="24"/>
      <c r="T124" s="25"/>
      <c r="V124" s="20"/>
    </row>
    <row r="125" spans="2:22" ht="37.5" customHeight="1" x14ac:dyDescent="0.2">
      <c r="B125" s="63" t="s">
        <v>189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5"/>
      <c r="V125" s="20"/>
    </row>
    <row r="126" spans="2:22" ht="17.25" customHeight="1" thickBot="1" x14ac:dyDescent="0.35">
      <c r="B126" s="120"/>
      <c r="C126" s="26"/>
      <c r="D126" s="26"/>
      <c r="E126" s="26"/>
      <c r="F126" s="26"/>
      <c r="G126" s="26"/>
      <c r="H126" s="26"/>
      <c r="I126" s="3"/>
      <c r="J126" s="3"/>
      <c r="K126" s="3"/>
      <c r="L126" s="3"/>
      <c r="M126" s="3"/>
      <c r="N126" s="3"/>
      <c r="O126" s="27"/>
      <c r="P126" s="27"/>
      <c r="Q126" s="27"/>
      <c r="R126" s="27"/>
      <c r="S126" s="28"/>
      <c r="T126" s="29"/>
      <c r="V126" s="20"/>
    </row>
    <row r="127" spans="2:22" ht="17.25" customHeight="1" x14ac:dyDescent="0.3">
      <c r="B127" s="121"/>
      <c r="C127" s="30"/>
      <c r="D127" s="30"/>
      <c r="E127" s="30"/>
      <c r="F127" s="30"/>
      <c r="G127" s="30"/>
      <c r="H127" s="30"/>
      <c r="I127" s="1"/>
      <c r="J127" s="1"/>
      <c r="K127" s="1"/>
      <c r="L127" s="1"/>
      <c r="M127" s="1"/>
      <c r="N127" s="1"/>
      <c r="O127" s="31"/>
      <c r="P127" s="31"/>
      <c r="Q127" s="45" t="s">
        <v>165</v>
      </c>
      <c r="R127" s="39"/>
      <c r="S127" s="40"/>
      <c r="T127" s="46"/>
      <c r="U127" s="47"/>
      <c r="V127" s="48"/>
    </row>
    <row r="128" spans="2:22" ht="17.25" customHeight="1" x14ac:dyDescent="0.3">
      <c r="B128" s="121"/>
      <c r="C128" s="30"/>
      <c r="D128" s="30"/>
      <c r="E128" s="30"/>
      <c r="F128" s="30"/>
      <c r="G128" s="30"/>
      <c r="H128" s="30"/>
      <c r="I128" s="1"/>
      <c r="J128" s="1"/>
      <c r="K128" s="1"/>
      <c r="L128" s="1"/>
      <c r="M128" s="1"/>
      <c r="N128" s="1"/>
      <c r="O128" s="31"/>
      <c r="P128" s="31"/>
      <c r="Q128" s="41"/>
      <c r="R128" s="31"/>
      <c r="S128" s="32"/>
      <c r="T128" s="33"/>
      <c r="U128" s="12"/>
      <c r="V128" s="49"/>
    </row>
    <row r="129" spans="2:22" ht="17.25" customHeight="1" x14ac:dyDescent="0.3">
      <c r="B129" s="121"/>
      <c r="C129" s="30"/>
      <c r="D129" s="30"/>
      <c r="E129" s="30"/>
      <c r="F129" s="30"/>
      <c r="G129" s="30"/>
      <c r="H129" s="30"/>
      <c r="I129" s="1"/>
      <c r="J129" s="1"/>
      <c r="K129" s="1"/>
      <c r="L129" s="1"/>
      <c r="M129" s="1"/>
      <c r="N129" s="1"/>
      <c r="O129" s="31"/>
      <c r="P129" s="31"/>
      <c r="Q129" s="41"/>
      <c r="R129" s="31"/>
      <c r="S129" s="32"/>
      <c r="T129" s="33"/>
      <c r="U129" s="12"/>
      <c r="V129" s="49"/>
    </row>
    <row r="130" spans="2:22" ht="17.25" customHeight="1" x14ac:dyDescent="0.3">
      <c r="B130" s="121"/>
      <c r="C130" s="30"/>
      <c r="D130" s="30"/>
      <c r="E130" s="30"/>
      <c r="F130" s="30"/>
      <c r="G130" s="30"/>
      <c r="H130" s="30"/>
      <c r="I130" s="1"/>
      <c r="J130" s="1"/>
      <c r="K130" s="1"/>
      <c r="L130" s="1"/>
      <c r="M130" s="1"/>
      <c r="N130" s="1"/>
      <c r="O130" s="31"/>
      <c r="P130" s="31"/>
      <c r="Q130" s="41"/>
      <c r="R130" s="31"/>
      <c r="S130" s="32"/>
      <c r="T130" s="33"/>
      <c r="U130" s="12"/>
      <c r="V130" s="49"/>
    </row>
    <row r="131" spans="2:22" ht="17.25" customHeight="1" x14ac:dyDescent="0.3">
      <c r="B131" s="121"/>
      <c r="C131" s="30"/>
      <c r="D131" s="30"/>
      <c r="E131" s="30"/>
      <c r="F131" s="30"/>
      <c r="G131" s="30"/>
      <c r="H131" s="30"/>
      <c r="I131" s="1"/>
      <c r="J131" s="1"/>
      <c r="K131" s="1"/>
      <c r="L131" s="1"/>
      <c r="M131" s="1"/>
      <c r="N131" s="1"/>
      <c r="O131" s="31"/>
      <c r="P131" s="31"/>
      <c r="Q131" s="41"/>
      <c r="R131" s="31"/>
      <c r="S131" s="32"/>
      <c r="T131" s="33"/>
      <c r="U131" s="12"/>
      <c r="V131" s="49"/>
    </row>
    <row r="132" spans="2:22" ht="17.25" customHeight="1" x14ac:dyDescent="0.3">
      <c r="B132" s="121"/>
      <c r="C132" s="30"/>
      <c r="D132" s="30"/>
      <c r="E132" s="30"/>
      <c r="F132" s="30"/>
      <c r="G132" s="30"/>
      <c r="H132" s="30"/>
      <c r="I132" s="1"/>
      <c r="J132" s="1"/>
      <c r="K132" s="1"/>
      <c r="L132" s="1"/>
      <c r="M132" s="1"/>
      <c r="N132" s="1"/>
      <c r="O132" s="31"/>
      <c r="P132" s="31"/>
      <c r="Q132" s="41"/>
      <c r="R132" s="31"/>
      <c r="S132" s="32"/>
      <c r="T132" s="33"/>
      <c r="U132" s="12"/>
      <c r="V132" s="50"/>
    </row>
    <row r="133" spans="2:22" ht="17.25" customHeight="1" x14ac:dyDescent="0.3">
      <c r="B133" s="121"/>
      <c r="C133" s="30"/>
      <c r="D133" s="30"/>
      <c r="E133" s="30"/>
      <c r="F133" s="30"/>
      <c r="G133" s="30"/>
      <c r="H133" s="30"/>
      <c r="I133" s="1"/>
      <c r="J133" s="1"/>
      <c r="K133" s="1"/>
      <c r="L133" s="1"/>
      <c r="M133" s="1"/>
      <c r="N133" s="1"/>
      <c r="O133" s="31"/>
      <c r="P133" s="31"/>
      <c r="Q133" s="41"/>
      <c r="R133" s="31"/>
      <c r="S133" s="32"/>
      <c r="T133" s="33"/>
      <c r="U133" s="12"/>
      <c r="V133" s="50"/>
    </row>
    <row r="134" spans="2:22" ht="17.25" customHeight="1" x14ac:dyDescent="0.3">
      <c r="B134" s="121"/>
      <c r="C134" s="30"/>
      <c r="D134" s="30"/>
      <c r="E134" s="30"/>
      <c r="F134" s="30"/>
      <c r="G134" s="30"/>
      <c r="H134" s="30"/>
      <c r="I134" s="1"/>
      <c r="J134" s="1"/>
      <c r="K134" s="1"/>
      <c r="L134" s="1"/>
      <c r="M134" s="1"/>
      <c r="N134" s="1"/>
      <c r="O134" s="31"/>
      <c r="P134" s="31"/>
      <c r="Q134" s="41"/>
      <c r="R134" s="31"/>
      <c r="S134" s="32"/>
      <c r="T134" s="33"/>
      <c r="U134" s="12"/>
      <c r="V134" s="50"/>
    </row>
    <row r="135" spans="2:22" ht="17.25" customHeight="1" x14ac:dyDescent="0.3">
      <c r="B135" s="121"/>
      <c r="C135" s="30"/>
      <c r="D135" s="30"/>
      <c r="E135" s="30"/>
      <c r="F135" s="30"/>
      <c r="G135" s="30"/>
      <c r="H135" s="30"/>
      <c r="I135" s="1"/>
      <c r="J135" s="1"/>
      <c r="K135" s="1"/>
      <c r="L135" s="1"/>
      <c r="M135" s="1"/>
      <c r="N135" s="1"/>
      <c r="O135" s="31"/>
      <c r="P135" s="31"/>
      <c r="Q135" s="41"/>
      <c r="R135" s="31"/>
      <c r="S135" s="32"/>
      <c r="T135" s="33"/>
      <c r="U135" s="12"/>
      <c r="V135" s="50"/>
    </row>
    <row r="136" spans="2:22" ht="17.25" customHeight="1" x14ac:dyDescent="0.3">
      <c r="B136" s="121"/>
      <c r="C136" s="30"/>
      <c r="D136" s="30"/>
      <c r="E136" s="30"/>
      <c r="F136" s="30"/>
      <c r="G136" s="30"/>
      <c r="H136" s="30"/>
      <c r="I136" s="1"/>
      <c r="J136" s="1"/>
      <c r="K136" s="1"/>
      <c r="L136" s="1"/>
      <c r="M136" s="1"/>
      <c r="N136" s="1"/>
      <c r="O136" s="31"/>
      <c r="P136" s="31"/>
      <c r="Q136" s="41"/>
      <c r="R136" s="31"/>
      <c r="S136" s="32"/>
      <c r="T136" s="33"/>
      <c r="U136" s="12"/>
      <c r="V136" s="50"/>
    </row>
    <row r="137" spans="2:22" ht="17.25" customHeight="1" x14ac:dyDescent="0.3">
      <c r="B137" s="121"/>
      <c r="C137" s="30"/>
      <c r="D137" s="30"/>
      <c r="E137" s="30"/>
      <c r="F137" s="30"/>
      <c r="G137" s="30"/>
      <c r="H137" s="30"/>
      <c r="I137" s="1"/>
      <c r="J137" s="1"/>
      <c r="K137" s="1"/>
      <c r="L137" s="1"/>
      <c r="M137" s="1"/>
      <c r="N137" s="1"/>
      <c r="O137" s="31"/>
      <c r="P137" s="31"/>
      <c r="Q137" s="41"/>
      <c r="R137" s="31"/>
      <c r="S137" s="32"/>
      <c r="T137" s="33"/>
      <c r="U137" s="12"/>
      <c r="V137" s="50"/>
    </row>
    <row r="138" spans="2:22" ht="17.25" customHeight="1" x14ac:dyDescent="0.3">
      <c r="B138" s="121"/>
      <c r="C138" s="30"/>
      <c r="D138" s="30"/>
      <c r="E138" s="30"/>
      <c r="F138" s="30"/>
      <c r="G138" s="30"/>
      <c r="H138" s="30"/>
      <c r="I138" s="1"/>
      <c r="J138" s="1"/>
      <c r="K138" s="1"/>
      <c r="L138" s="1"/>
      <c r="M138" s="1"/>
      <c r="N138" s="1"/>
      <c r="O138" s="31"/>
      <c r="P138" s="31"/>
      <c r="Q138" s="41"/>
      <c r="R138" s="31"/>
      <c r="S138" s="32"/>
      <c r="T138" s="33"/>
      <c r="U138" s="12"/>
      <c r="V138" s="50"/>
    </row>
    <row r="139" spans="2:22" ht="17.25" customHeight="1" x14ac:dyDescent="0.3">
      <c r="B139" s="121"/>
      <c r="C139" s="30"/>
      <c r="D139" s="30"/>
      <c r="E139" s="30"/>
      <c r="F139" s="30"/>
      <c r="G139" s="30"/>
      <c r="H139" s="30"/>
      <c r="I139" s="1"/>
      <c r="J139" s="1"/>
      <c r="K139" s="1"/>
      <c r="L139" s="1"/>
      <c r="M139" s="1"/>
      <c r="N139" s="1"/>
      <c r="O139" s="31"/>
      <c r="P139" s="31"/>
      <c r="Q139" s="41"/>
      <c r="R139" s="31"/>
      <c r="S139" s="32"/>
      <c r="T139" s="33"/>
      <c r="U139" s="12"/>
      <c r="V139" s="50"/>
    </row>
    <row r="140" spans="2:22" ht="17.25" customHeight="1" thickBot="1" x14ac:dyDescent="0.35">
      <c r="B140" s="121"/>
      <c r="C140" s="30"/>
      <c r="D140" s="30"/>
      <c r="E140" s="30"/>
      <c r="F140" s="30"/>
      <c r="G140" s="30"/>
      <c r="H140" s="30"/>
      <c r="I140" s="1"/>
      <c r="J140" s="1"/>
      <c r="K140" s="1"/>
      <c r="L140" s="1"/>
      <c r="M140" s="1"/>
      <c r="N140" s="1"/>
      <c r="O140" s="31"/>
      <c r="P140" s="31"/>
      <c r="Q140" s="42"/>
      <c r="R140" s="43"/>
      <c r="S140" s="44"/>
      <c r="T140" s="51"/>
      <c r="U140" s="52"/>
      <c r="V140" s="53"/>
    </row>
    <row r="141" spans="2:22" ht="17.25" customHeight="1" x14ac:dyDescent="0.3">
      <c r="B141" s="121"/>
      <c r="C141" s="30"/>
      <c r="D141" s="30"/>
      <c r="E141" s="30"/>
      <c r="F141" s="30"/>
      <c r="G141" s="30"/>
      <c r="H141" s="30"/>
      <c r="I141" s="1"/>
      <c r="J141" s="1"/>
      <c r="K141" s="1"/>
      <c r="L141" s="1"/>
      <c r="M141" s="1"/>
      <c r="N141" s="1"/>
      <c r="O141" s="31"/>
      <c r="P141" s="31"/>
      <c r="Q141" s="55" t="s">
        <v>202</v>
      </c>
      <c r="R141" s="39"/>
      <c r="S141" s="40"/>
      <c r="T141" s="46"/>
      <c r="U141" s="47"/>
      <c r="V141" s="54"/>
    </row>
    <row r="142" spans="2:22" ht="17.25" customHeight="1" x14ac:dyDescent="0.3">
      <c r="B142" s="121"/>
      <c r="C142" s="30"/>
      <c r="D142" s="30"/>
      <c r="E142" s="30"/>
      <c r="F142" s="30"/>
      <c r="G142" s="30"/>
      <c r="H142" s="30"/>
      <c r="I142" s="1"/>
      <c r="J142" s="1"/>
      <c r="K142" s="1"/>
      <c r="L142" s="1"/>
      <c r="M142" s="1"/>
      <c r="N142" s="1"/>
      <c r="O142" s="31"/>
      <c r="P142" s="31"/>
      <c r="R142" s="31"/>
      <c r="S142" s="32"/>
      <c r="T142" s="33"/>
      <c r="U142" s="12"/>
      <c r="V142" s="50"/>
    </row>
    <row r="143" spans="2:22" ht="17.25" customHeight="1" x14ac:dyDescent="0.3">
      <c r="B143" s="121"/>
      <c r="C143" s="30"/>
      <c r="D143" s="30"/>
      <c r="E143" s="30"/>
      <c r="F143" s="30"/>
      <c r="G143" s="30"/>
      <c r="H143" s="30"/>
      <c r="I143" s="1"/>
      <c r="J143" s="1"/>
      <c r="K143" s="1"/>
      <c r="L143" s="1"/>
      <c r="M143" s="1"/>
      <c r="N143" s="1"/>
      <c r="O143" s="31"/>
      <c r="P143" s="31"/>
      <c r="Q143" s="41"/>
      <c r="R143" s="31"/>
      <c r="S143" s="32"/>
      <c r="T143" s="33"/>
      <c r="U143" s="12"/>
      <c r="V143" s="50"/>
    </row>
    <row r="144" spans="2:22" ht="17.25" customHeight="1" x14ac:dyDescent="0.3">
      <c r="B144" s="121"/>
      <c r="C144" s="30"/>
      <c r="D144" s="30"/>
      <c r="E144" s="30"/>
      <c r="F144" s="30"/>
      <c r="G144" s="30"/>
      <c r="H144" s="30"/>
      <c r="I144" s="1"/>
      <c r="J144" s="1"/>
      <c r="K144" s="1"/>
      <c r="L144" s="1"/>
      <c r="M144" s="1"/>
      <c r="N144" s="1"/>
      <c r="O144" s="31"/>
      <c r="P144" s="31"/>
      <c r="Q144" s="41"/>
      <c r="R144" s="31"/>
      <c r="S144" s="32"/>
      <c r="T144" s="33"/>
      <c r="U144" s="12"/>
      <c r="V144" s="50"/>
    </row>
    <row r="145" spans="2:22" ht="17.25" customHeight="1" x14ac:dyDescent="0.3">
      <c r="B145" s="121"/>
      <c r="C145" s="30"/>
      <c r="D145" s="30"/>
      <c r="E145" s="30"/>
      <c r="F145" s="30"/>
      <c r="G145" s="30"/>
      <c r="H145" s="30"/>
      <c r="I145" s="1"/>
      <c r="J145" s="1"/>
      <c r="K145" s="1"/>
      <c r="L145" s="1"/>
      <c r="M145" s="1"/>
      <c r="N145" s="1"/>
      <c r="O145" s="31"/>
      <c r="P145" s="31"/>
      <c r="Q145" s="41"/>
      <c r="R145" s="31"/>
      <c r="S145" s="32"/>
      <c r="T145" s="33"/>
      <c r="U145" s="12"/>
      <c r="V145" s="50"/>
    </row>
    <row r="146" spans="2:22" ht="17.25" customHeight="1" x14ac:dyDescent="0.3">
      <c r="B146" s="121"/>
      <c r="C146" s="30"/>
      <c r="D146" s="30"/>
      <c r="E146" s="30"/>
      <c r="F146" s="30"/>
      <c r="G146" s="30"/>
      <c r="H146" s="30"/>
      <c r="I146" s="1"/>
      <c r="J146" s="1"/>
      <c r="K146" s="1"/>
      <c r="L146" s="1"/>
      <c r="M146" s="1"/>
      <c r="N146" s="1"/>
      <c r="O146" s="31"/>
      <c r="P146" s="31"/>
      <c r="Q146" s="41"/>
      <c r="R146" s="31"/>
      <c r="S146" s="32"/>
      <c r="T146" s="33"/>
      <c r="U146" s="12"/>
      <c r="V146" s="50"/>
    </row>
    <row r="147" spans="2:22" ht="17.25" customHeight="1" x14ac:dyDescent="0.3">
      <c r="B147" s="121"/>
      <c r="C147" s="30"/>
      <c r="D147" s="30"/>
      <c r="E147" s="30"/>
      <c r="F147" s="30"/>
      <c r="G147" s="30"/>
      <c r="H147" s="30"/>
      <c r="I147" s="1"/>
      <c r="J147" s="1"/>
      <c r="K147" s="1"/>
      <c r="L147" s="1"/>
      <c r="M147" s="1"/>
      <c r="N147" s="1"/>
      <c r="O147" s="31"/>
      <c r="P147" s="31"/>
      <c r="Q147" s="41"/>
      <c r="R147" s="31"/>
      <c r="S147" s="32"/>
      <c r="T147" s="33"/>
      <c r="U147" s="12"/>
      <c r="V147" s="50"/>
    </row>
    <row r="148" spans="2:22" ht="17.25" customHeight="1" x14ac:dyDescent="0.3">
      <c r="B148" s="121"/>
      <c r="C148" s="30"/>
      <c r="D148" s="30"/>
      <c r="E148" s="30"/>
      <c r="F148" s="30"/>
      <c r="G148" s="30"/>
      <c r="H148" s="30"/>
      <c r="I148" s="1"/>
      <c r="J148" s="1"/>
      <c r="K148" s="1"/>
      <c r="L148" s="1"/>
      <c r="M148" s="1"/>
      <c r="N148" s="1"/>
      <c r="O148" s="31"/>
      <c r="P148" s="31"/>
      <c r="Q148" s="41"/>
      <c r="R148" s="31"/>
      <c r="S148" s="32"/>
      <c r="T148" s="33"/>
      <c r="U148" s="12"/>
      <c r="V148" s="50"/>
    </row>
    <row r="149" spans="2:22" ht="17.25" customHeight="1" x14ac:dyDescent="0.3">
      <c r="B149" s="121"/>
      <c r="C149" s="30"/>
      <c r="D149" s="30"/>
      <c r="E149" s="30"/>
      <c r="F149" s="30"/>
      <c r="G149" s="30"/>
      <c r="H149" s="30"/>
      <c r="I149" s="1"/>
      <c r="J149" s="1"/>
      <c r="K149" s="1"/>
      <c r="L149" s="1"/>
      <c r="M149" s="1"/>
      <c r="N149" s="1"/>
      <c r="O149" s="31"/>
      <c r="P149" s="31"/>
      <c r="Q149" s="41"/>
      <c r="R149" s="31"/>
      <c r="S149" s="32"/>
      <c r="T149" s="33"/>
      <c r="U149" s="12"/>
      <c r="V149" s="50"/>
    </row>
    <row r="150" spans="2:22" ht="17.25" customHeight="1" thickBot="1" x14ac:dyDescent="0.35">
      <c r="B150" s="121"/>
      <c r="C150" s="30"/>
      <c r="D150" s="30"/>
      <c r="E150" s="30"/>
      <c r="F150" s="30"/>
      <c r="G150" s="30"/>
      <c r="H150" s="30"/>
      <c r="I150" s="1"/>
      <c r="J150" s="1"/>
      <c r="K150" s="1"/>
      <c r="L150" s="1"/>
      <c r="M150" s="1"/>
      <c r="N150" s="1"/>
      <c r="O150" s="31"/>
      <c r="P150" s="31"/>
      <c r="Q150" s="42"/>
      <c r="R150" s="43"/>
      <c r="S150" s="44"/>
      <c r="T150" s="51"/>
      <c r="U150" s="52"/>
      <c r="V150" s="53"/>
    </row>
    <row r="151" spans="2:22" ht="17.25" customHeight="1" x14ac:dyDescent="0.2">
      <c r="B151" s="118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7"/>
    </row>
    <row r="152" spans="2:22" ht="29.25" customHeight="1" x14ac:dyDescent="0.2"/>
  </sheetData>
  <sheetProtection password="C711" sheet="1" objects="1" scenarios="1" selectLockedCells="1"/>
  <mergeCells count="104">
    <mergeCell ref="C6:C9"/>
    <mergeCell ref="U12:U13"/>
    <mergeCell ref="B2:U2"/>
    <mergeCell ref="B116:G116"/>
    <mergeCell ref="B117:G117"/>
    <mergeCell ref="B111:B112"/>
    <mergeCell ref="D72:D73"/>
    <mergeCell ref="B123:T123"/>
    <mergeCell ref="B15:B17"/>
    <mergeCell ref="B18:B21"/>
    <mergeCell ref="V12:V13"/>
    <mergeCell ref="B104:B105"/>
    <mergeCell ref="B48:B49"/>
    <mergeCell ref="B22:B25"/>
    <mergeCell ref="B80:B81"/>
    <mergeCell ref="B74:T74"/>
    <mergeCell ref="B86:T86"/>
    <mergeCell ref="E72:E73"/>
    <mergeCell ref="F72:F73"/>
    <mergeCell ref="B41:B43"/>
    <mergeCell ref="B44:B47"/>
    <mergeCell ref="B50:B51"/>
    <mergeCell ref="B52:B56"/>
    <mergeCell ref="J12:J13"/>
    <mergeCell ref="I12:I13"/>
    <mergeCell ref="B88:B89"/>
    <mergeCell ref="B91:B92"/>
    <mergeCell ref="B99:B101"/>
    <mergeCell ref="B109:B110"/>
    <mergeCell ref="I10:O10"/>
    <mergeCell ref="B32:B38"/>
    <mergeCell ref="B57:B58"/>
    <mergeCell ref="B59:B63"/>
    <mergeCell ref="B66:B68"/>
    <mergeCell ref="D5:H5"/>
    <mergeCell ref="D6:H6"/>
    <mergeCell ref="D7:H7"/>
    <mergeCell ref="D8:H8"/>
    <mergeCell ref="D9:H9"/>
    <mergeCell ref="D4:H4"/>
    <mergeCell ref="R122:T122"/>
    <mergeCell ref="O117:Q117"/>
    <mergeCell ref="O118:Q118"/>
    <mergeCell ref="O119:Q119"/>
    <mergeCell ref="O120:Q120"/>
    <mergeCell ref="R12:R13"/>
    <mergeCell ref="R72:R73"/>
    <mergeCell ref="R116:T116"/>
    <mergeCell ref="R117:T117"/>
    <mergeCell ref="R119:T119"/>
    <mergeCell ref="R120:T120"/>
    <mergeCell ref="R121:T121"/>
    <mergeCell ref="R118:T118"/>
    <mergeCell ref="O121:Q121"/>
    <mergeCell ref="B98:T98"/>
    <mergeCell ref="O116:Q116"/>
    <mergeCell ref="B72:B73"/>
    <mergeCell ref="C72:C73"/>
    <mergeCell ref="B12:B13"/>
    <mergeCell ref="C12:C13"/>
    <mergeCell ref="L12:L13"/>
    <mergeCell ref="M12:M13"/>
    <mergeCell ref="N12:N13"/>
    <mergeCell ref="S72:S73"/>
    <mergeCell ref="B125:T125"/>
    <mergeCell ref="H115:T115"/>
    <mergeCell ref="H116:N116"/>
    <mergeCell ref="L72:L73"/>
    <mergeCell ref="M72:M73"/>
    <mergeCell ref="N72:N73"/>
    <mergeCell ref="O72:O73"/>
    <mergeCell ref="Q72:Q73"/>
    <mergeCell ref="G72:G73"/>
    <mergeCell ref="H72:H73"/>
    <mergeCell ref="I72:I73"/>
    <mergeCell ref="J72:J73"/>
    <mergeCell ref="K72:K73"/>
    <mergeCell ref="B115:G115"/>
    <mergeCell ref="T72:T73"/>
    <mergeCell ref="P72:P73"/>
    <mergeCell ref="H117:N117"/>
    <mergeCell ref="H118:N118"/>
    <mergeCell ref="H122:N122"/>
    <mergeCell ref="H119:N119"/>
    <mergeCell ref="H120:N120"/>
    <mergeCell ref="H121:N121"/>
    <mergeCell ref="O122:Q122"/>
    <mergeCell ref="B26:B31"/>
    <mergeCell ref="B71:T71"/>
    <mergeCell ref="T12:T13"/>
    <mergeCell ref="Q12:Q13"/>
    <mergeCell ref="B14:T14"/>
    <mergeCell ref="S12:S13"/>
    <mergeCell ref="K12:K13"/>
    <mergeCell ref="O12:O13"/>
    <mergeCell ref="F12:F13"/>
    <mergeCell ref="G12:G13"/>
    <mergeCell ref="P12:P13"/>
    <mergeCell ref="B39:T39"/>
    <mergeCell ref="C10:D10"/>
    <mergeCell ref="D12:D13"/>
    <mergeCell ref="E12:E13"/>
    <mergeCell ref="E10:G10"/>
    <mergeCell ref="H12:H13"/>
  </mergeCells>
  <pageMargins left="0.39370078740157483" right="0.39370078740157483" top="0.59055118110236227" bottom="0.39370078740157483" header="0.31496062992125984" footer="0.31496062992125984"/>
  <pageSetup paperSize="9" scale="34" fitToHeight="2" orientation="portrait" r:id="rId1"/>
  <headerFooter>
    <oddFooter>&amp;LPage &amp;P de &amp;N&amp;RLubatex Group - MAR 2016</oddFooter>
  </headerFooter>
  <rowBreaks count="1" manualBreakCount="1">
    <brk id="70" min="1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Feuil2</vt:lpstr>
      <vt:lpstr>Feuil2!Print_Area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Kourosh Moaref</dc:creator>
  <cp:lastModifiedBy>oo</cp:lastModifiedBy>
  <cp:lastPrinted>2016-06-16T09:45:25Z</cp:lastPrinted>
  <dcterms:created xsi:type="dcterms:W3CDTF">1996-10-17T05:27:31Z</dcterms:created>
  <dcterms:modified xsi:type="dcterms:W3CDTF">2017-09-15T09:02:51Z</dcterms:modified>
</cp:coreProperties>
</file>